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citelj\OneDrive - CARNET\Desktop\Fin 2024\RVI 2024\RVI 01.-30.06.2024\"/>
    </mc:Choice>
  </mc:AlternateContent>
  <xr:revisionPtr revIDLastSave="0" documentId="13_ncr:1_{C7ED7924-DC45-42C1-872D-64BF392233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Račun prihoda i rashoda (EK) " sheetId="9" r:id="rId2"/>
    <sheet name=" Račun prihoda i rashoda (IF)" sheetId="3" r:id="rId3"/>
    <sheet name="Rashodi prema funkcijskoj kl" sheetId="5" r:id="rId4"/>
    <sheet name="Račun financiranja" sheetId="6" r:id="rId5"/>
    <sheet name="Posebni dio organizacijska kl." sheetId="2" r:id="rId6"/>
    <sheet name="Posebni dio programska kl." sheetId="10" r:id="rId7"/>
    <sheet name="Sheet2" sheetId="8" state="hidden" r:id="rId8"/>
    <sheet name="Sheet1" sheetId="7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9" l="1"/>
  <c r="F59" i="9"/>
  <c r="F27" i="9"/>
  <c r="D85" i="10"/>
  <c r="D105" i="10"/>
  <c r="D104" i="10" s="1"/>
  <c r="E105" i="10"/>
  <c r="E104" i="10"/>
  <c r="C105" i="10"/>
  <c r="C104" i="10" s="1"/>
  <c r="E100" i="10"/>
  <c r="D102" i="10"/>
  <c r="D101" i="10" s="1"/>
  <c r="C102" i="10"/>
  <c r="D91" i="10"/>
  <c r="D90" i="10" s="1"/>
  <c r="E90" i="10"/>
  <c r="D96" i="10"/>
  <c r="D95" i="10" s="1"/>
  <c r="C91" i="10"/>
  <c r="C90" i="10" s="1"/>
  <c r="C63" i="2"/>
  <c r="C62" i="2" s="1"/>
  <c r="C53" i="2"/>
  <c r="C151" i="10"/>
  <c r="C150" i="10" s="1"/>
  <c r="C142" i="10"/>
  <c r="C141" i="10" s="1"/>
  <c r="C99" i="10"/>
  <c r="E99" i="10" s="1"/>
  <c r="C75" i="10"/>
  <c r="C74" i="10" s="1"/>
  <c r="F38" i="3"/>
  <c r="F37" i="3" s="1"/>
  <c r="G38" i="3"/>
  <c r="G37" i="3" s="1"/>
  <c r="H38" i="3"/>
  <c r="H37" i="3" s="1"/>
  <c r="E89" i="3"/>
  <c r="E88" i="3" s="1"/>
  <c r="E40" i="3" s="1"/>
  <c r="E55" i="3"/>
  <c r="E65" i="9"/>
  <c r="C101" i="10" l="1"/>
  <c r="E30" i="3"/>
  <c r="E17" i="9"/>
  <c r="F17" i="9"/>
  <c r="G17" i="9"/>
  <c r="H17" i="9"/>
  <c r="E45" i="9"/>
  <c r="F45" i="9"/>
  <c r="G45" i="9"/>
  <c r="H45" i="9"/>
  <c r="E43" i="9"/>
  <c r="F43" i="9"/>
  <c r="G43" i="9"/>
  <c r="H43" i="9"/>
  <c r="E27" i="9"/>
  <c r="E37" i="3"/>
  <c r="E38" i="3"/>
  <c r="E14" i="5"/>
  <c r="F76" i="3"/>
  <c r="F56" i="3"/>
  <c r="G60" i="3"/>
  <c r="F50" i="3"/>
  <c r="C88" i="3"/>
  <c r="F88" i="3"/>
  <c r="D88" i="3"/>
  <c r="D56" i="3"/>
  <c r="D50" i="3"/>
  <c r="D38" i="3"/>
  <c r="D37" i="3" s="1"/>
  <c r="D21" i="3"/>
  <c r="D65" i="9"/>
  <c r="D43" i="9"/>
  <c r="D45" i="9"/>
  <c r="D27" i="9"/>
  <c r="H103" i="9"/>
  <c r="H58" i="9"/>
  <c r="H19" i="5"/>
  <c r="E175" i="10"/>
  <c r="E82" i="10"/>
  <c r="E43" i="10"/>
  <c r="D185" i="10"/>
  <c r="D184" i="10" s="1"/>
  <c r="C185" i="10"/>
  <c r="C184" i="10" s="1"/>
  <c r="D182" i="10"/>
  <c r="D181" i="10" s="1"/>
  <c r="C182" i="10"/>
  <c r="C181" i="10" s="1"/>
  <c r="D177" i="10"/>
  <c r="D176" i="10" s="1"/>
  <c r="D174" i="10"/>
  <c r="D173" i="10" s="1"/>
  <c r="C174" i="10"/>
  <c r="C173" i="10" s="1"/>
  <c r="C177" i="10"/>
  <c r="C176" i="10" s="1"/>
  <c r="D166" i="10"/>
  <c r="D165" i="10" s="1"/>
  <c r="C166" i="10"/>
  <c r="C165" i="10" s="1"/>
  <c r="D169" i="10"/>
  <c r="D168" i="10" s="1"/>
  <c r="C169" i="10"/>
  <c r="C168" i="10" s="1"/>
  <c r="D162" i="10"/>
  <c r="D161" i="10" s="1"/>
  <c r="D160" i="10" s="1"/>
  <c r="C162" i="10"/>
  <c r="C161" i="10" s="1"/>
  <c r="C160" i="10" s="1"/>
  <c r="D158" i="10"/>
  <c r="D157" i="10" s="1"/>
  <c r="D155" i="10"/>
  <c r="D154" i="10" s="1"/>
  <c r="C155" i="10"/>
  <c r="C154" i="10" s="1"/>
  <c r="C158" i="10"/>
  <c r="C157" i="10" s="1"/>
  <c r="D131" i="10"/>
  <c r="D133" i="10"/>
  <c r="D136" i="10"/>
  <c r="D135" i="10" s="1"/>
  <c r="D139" i="10"/>
  <c r="D138" i="10" s="1"/>
  <c r="D145" i="10"/>
  <c r="D144" i="10" s="1"/>
  <c r="D148" i="10"/>
  <c r="D147" i="10" s="1"/>
  <c r="C148" i="10"/>
  <c r="C147" i="10" s="1"/>
  <c r="C145" i="10"/>
  <c r="C144" i="10" s="1"/>
  <c r="C139" i="10"/>
  <c r="C138" i="10" s="1"/>
  <c r="C136" i="10"/>
  <c r="C135" i="10" s="1"/>
  <c r="C133" i="10"/>
  <c r="C131" i="10"/>
  <c r="D126" i="10"/>
  <c r="C126" i="10"/>
  <c r="C125" i="10" s="1"/>
  <c r="C124" i="10" s="1"/>
  <c r="D121" i="10"/>
  <c r="D120" i="10" s="1"/>
  <c r="D119" i="10" s="1"/>
  <c r="C121" i="10"/>
  <c r="C120" i="10" s="1"/>
  <c r="C119" i="10" s="1"/>
  <c r="D116" i="10"/>
  <c r="D115" i="10" s="1"/>
  <c r="D114" i="10" s="1"/>
  <c r="C116" i="10"/>
  <c r="C115" i="10" s="1"/>
  <c r="C114" i="10" s="1"/>
  <c r="D112" i="10"/>
  <c r="D111" i="10" s="1"/>
  <c r="D109" i="10"/>
  <c r="D108" i="10" s="1"/>
  <c r="C109" i="10"/>
  <c r="C108" i="10" s="1"/>
  <c r="C112" i="10"/>
  <c r="C111" i="10" s="1"/>
  <c r="C96" i="10"/>
  <c r="C95" i="10" s="1"/>
  <c r="D87" i="10"/>
  <c r="D86" i="10" s="1"/>
  <c r="C87" i="10"/>
  <c r="C86" i="10" s="1"/>
  <c r="D83" i="10"/>
  <c r="C83" i="10"/>
  <c r="D81" i="10"/>
  <c r="C81" i="10"/>
  <c r="D78" i="10"/>
  <c r="D77" i="10" s="1"/>
  <c r="C78" i="10"/>
  <c r="C77" i="10" s="1"/>
  <c r="D72" i="10"/>
  <c r="D70" i="10"/>
  <c r="C70" i="10"/>
  <c r="C72" i="10"/>
  <c r="D61" i="10"/>
  <c r="D60" i="10" s="1"/>
  <c r="C61" i="10"/>
  <c r="C60" i="10" s="1"/>
  <c r="D64" i="10"/>
  <c r="C64" i="10"/>
  <c r="D66" i="10"/>
  <c r="C66" i="10"/>
  <c r="D53" i="10"/>
  <c r="D52" i="10" s="1"/>
  <c r="D57" i="10"/>
  <c r="D56" i="10" s="1"/>
  <c r="C57" i="10"/>
  <c r="C56" i="10" s="1"/>
  <c r="C53" i="10"/>
  <c r="C52" i="10" s="1"/>
  <c r="D21" i="10"/>
  <c r="D20" i="10" s="1"/>
  <c r="C21" i="10"/>
  <c r="C20" i="10" s="1"/>
  <c r="D24" i="10"/>
  <c r="D23" i="10" s="1"/>
  <c r="C24" i="10"/>
  <c r="C23" i="10" s="1"/>
  <c r="D28" i="10"/>
  <c r="C28" i="10"/>
  <c r="D32" i="10"/>
  <c r="C32" i="10"/>
  <c r="D35" i="10"/>
  <c r="D34" i="10" s="1"/>
  <c r="C35" i="10"/>
  <c r="C34" i="10" s="1"/>
  <c r="D40" i="10"/>
  <c r="D39" i="10" s="1"/>
  <c r="C40" i="10"/>
  <c r="C39" i="10" s="1"/>
  <c r="D45" i="10"/>
  <c r="D44" i="10" s="1"/>
  <c r="C45" i="10"/>
  <c r="C44" i="10" s="1"/>
  <c r="D48" i="10"/>
  <c r="D47" i="10" s="1"/>
  <c r="C48" i="10"/>
  <c r="C47" i="10" s="1"/>
  <c r="E47" i="2"/>
  <c r="E21" i="2"/>
  <c r="D42" i="9" l="1"/>
  <c r="D41" i="9" s="1"/>
  <c r="C164" i="10"/>
  <c r="C153" i="10"/>
  <c r="C130" i="10"/>
  <c r="C129" i="10" s="1"/>
  <c r="E173" i="10"/>
  <c r="C51" i="10"/>
  <c r="C27" i="10"/>
  <c r="C19" i="10" s="1"/>
  <c r="E81" i="10"/>
  <c r="D27" i="10"/>
  <c r="D19" i="10" s="1"/>
  <c r="C107" i="10"/>
  <c r="C63" i="10"/>
  <c r="C59" i="10" s="1"/>
  <c r="C69" i="10"/>
  <c r="H88" i="3"/>
  <c r="H42" i="9"/>
  <c r="G42" i="9"/>
  <c r="E42" i="9"/>
  <c r="E41" i="9" s="1"/>
  <c r="F42" i="9"/>
  <c r="C172" i="10"/>
  <c r="E174" i="10"/>
  <c r="C80" i="10"/>
  <c r="D164" i="10"/>
  <c r="D130" i="10"/>
  <c r="D129" i="10" s="1"/>
  <c r="D80" i="10"/>
  <c r="D63" i="10"/>
  <c r="D59" i="10" s="1"/>
  <c r="D51" i="10"/>
  <c r="C180" i="10"/>
  <c r="D180" i="10"/>
  <c r="D172" i="10"/>
  <c r="D153" i="10"/>
  <c r="D125" i="10"/>
  <c r="D107" i="10"/>
  <c r="D69" i="10"/>
  <c r="D44" i="2"/>
  <c r="D60" i="2"/>
  <c r="D57" i="2"/>
  <c r="D53" i="2"/>
  <c r="D52" i="2" s="1"/>
  <c r="D50" i="2"/>
  <c r="D38" i="2"/>
  <c r="D37" i="2" s="1"/>
  <c r="D35" i="2"/>
  <c r="D31" i="2"/>
  <c r="D28" i="2"/>
  <c r="D25" i="2"/>
  <c r="D22" i="2"/>
  <c r="D17" i="2"/>
  <c r="C17" i="2"/>
  <c r="C22" i="2"/>
  <c r="C25" i="2"/>
  <c r="C28" i="2"/>
  <c r="C31" i="2"/>
  <c r="C35" i="2"/>
  <c r="C38" i="2"/>
  <c r="C37" i="2" s="1"/>
  <c r="C44" i="2"/>
  <c r="C50" i="2"/>
  <c r="C52" i="2"/>
  <c r="C57" i="2"/>
  <c r="C60" i="2"/>
  <c r="G15" i="5"/>
  <c r="G18" i="5"/>
  <c r="D20" i="5"/>
  <c r="G17" i="5"/>
  <c r="G16" i="5"/>
  <c r="C20" i="5"/>
  <c r="C14" i="5"/>
  <c r="C13" i="5" s="1"/>
  <c r="C12" i="5" s="1"/>
  <c r="C11" i="5" s="1"/>
  <c r="H75" i="3"/>
  <c r="H73" i="3"/>
  <c r="F83" i="3"/>
  <c r="F86" i="3"/>
  <c r="F79" i="3"/>
  <c r="F78" i="3" s="1"/>
  <c r="F70" i="3"/>
  <c r="F64" i="3"/>
  <c r="F63" i="3" s="1"/>
  <c r="F61" i="3"/>
  <c r="F53" i="3"/>
  <c r="F47" i="3"/>
  <c r="F42" i="3"/>
  <c r="F18" i="3"/>
  <c r="F17" i="3" s="1"/>
  <c r="E172" i="10" l="1"/>
  <c r="C15" i="2"/>
  <c r="C43" i="2"/>
  <c r="D30" i="2"/>
  <c r="D56" i="2"/>
  <c r="C24" i="2"/>
  <c r="C56" i="2"/>
  <c r="C30" i="2"/>
  <c r="C16" i="2"/>
  <c r="C68" i="10"/>
  <c r="F82" i="3"/>
  <c r="F41" i="3"/>
  <c r="F49" i="3"/>
  <c r="G21" i="5"/>
  <c r="D24" i="2"/>
  <c r="E80" i="10"/>
  <c r="D43" i="2"/>
  <c r="D14" i="5"/>
  <c r="D13" i="5" s="1"/>
  <c r="D12" i="5" s="1"/>
  <c r="D68" i="10"/>
  <c r="D124" i="10"/>
  <c r="D16" i="2"/>
  <c r="F69" i="3"/>
  <c r="F55" i="3"/>
  <c r="D18" i="10" l="1"/>
  <c r="D17" i="10" s="1"/>
  <c r="D16" i="10" s="1"/>
  <c r="D15" i="10" s="1"/>
  <c r="C14" i="2"/>
  <c r="C13" i="2" s="1"/>
  <c r="C12" i="2" s="1"/>
  <c r="F40" i="3"/>
  <c r="D15" i="2"/>
  <c r="D14" i="2" s="1"/>
  <c r="D13" i="2" s="1"/>
  <c r="D12" i="2" s="1"/>
  <c r="F35" i="3" l="1"/>
  <c r="F34" i="3" s="1"/>
  <c r="F31" i="3"/>
  <c r="F30" i="3" s="1"/>
  <c r="F28" i="3"/>
  <c r="F27" i="3" s="1"/>
  <c r="F25" i="3"/>
  <c r="F24" i="3" s="1"/>
  <c r="F21" i="3"/>
  <c r="F20" i="3" s="1"/>
  <c r="E83" i="3"/>
  <c r="E86" i="3"/>
  <c r="E79" i="3"/>
  <c r="E78" i="3" s="1"/>
  <c r="E76" i="3"/>
  <c r="E70" i="3"/>
  <c r="E64" i="3"/>
  <c r="E63" i="3" s="1"/>
  <c r="E61" i="3"/>
  <c r="E56" i="3"/>
  <c r="E53" i="3"/>
  <c r="E50" i="3"/>
  <c r="E47" i="3"/>
  <c r="E42" i="3"/>
  <c r="E31" i="3"/>
  <c r="E82" i="3" l="1"/>
  <c r="E41" i="3"/>
  <c r="E49" i="3"/>
  <c r="E69" i="3"/>
  <c r="E35" i="3" l="1"/>
  <c r="E34" i="3" s="1"/>
  <c r="E28" i="3"/>
  <c r="E27" i="3" s="1"/>
  <c r="E25" i="3"/>
  <c r="E24" i="3" s="1"/>
  <c r="E21" i="3"/>
  <c r="E20" i="3" s="1"/>
  <c r="G87" i="3"/>
  <c r="G84" i="3"/>
  <c r="D54" i="3"/>
  <c r="G48" i="3"/>
  <c r="C83" i="3"/>
  <c r="C86" i="3"/>
  <c r="C79" i="3"/>
  <c r="C78" i="3" s="1"/>
  <c r="C76" i="3"/>
  <c r="C70" i="3"/>
  <c r="C64" i="3"/>
  <c r="C63" i="3" s="1"/>
  <c r="C61" i="3"/>
  <c r="C56" i="3"/>
  <c r="C53" i="3"/>
  <c r="C50" i="3"/>
  <c r="C47" i="3"/>
  <c r="C42" i="3"/>
  <c r="C82" i="3" l="1"/>
  <c r="C55" i="3"/>
  <c r="C69" i="3"/>
  <c r="C49" i="3"/>
  <c r="C41" i="3"/>
  <c r="C13" i="3"/>
  <c r="C40" i="3" l="1"/>
  <c r="F102" i="9"/>
  <c r="F56" i="9"/>
  <c r="F54" i="9"/>
  <c r="F50" i="9"/>
  <c r="F108" i="9"/>
  <c r="F114" i="9"/>
  <c r="F98" i="9"/>
  <c r="F97" i="9" s="1"/>
  <c r="F93" i="9"/>
  <c r="F92" i="9" s="1"/>
  <c r="F84" i="9"/>
  <c r="F72" i="9"/>
  <c r="F65" i="9"/>
  <c r="F105" i="9" l="1"/>
  <c r="F104" i="9" s="1"/>
  <c r="F101" i="9"/>
  <c r="F49" i="9"/>
  <c r="F60" i="9"/>
  <c r="F34" i="9"/>
  <c r="F29" i="9"/>
  <c r="F26" i="9" s="1"/>
  <c r="F32" i="9"/>
  <c r="F23" i="9"/>
  <c r="E24" i="9"/>
  <c r="E23" i="9" s="1"/>
  <c r="D17" i="9"/>
  <c r="F20" i="9"/>
  <c r="F14" i="9"/>
  <c r="D14" i="9"/>
  <c r="D24" i="9"/>
  <c r="D23" i="9" s="1"/>
  <c r="D29" i="9"/>
  <c r="D26" i="9" s="1"/>
  <c r="D32" i="9"/>
  <c r="D34" i="9"/>
  <c r="D38" i="9"/>
  <c r="D37" i="9" s="1"/>
  <c r="G40" i="9"/>
  <c r="G51" i="9"/>
  <c r="G52" i="9"/>
  <c r="G53" i="9"/>
  <c r="G55" i="9"/>
  <c r="G61" i="9"/>
  <c r="G62" i="9"/>
  <c r="G63" i="9"/>
  <c r="G64" i="9"/>
  <c r="G67" i="9"/>
  <c r="G68" i="9"/>
  <c r="G69" i="9"/>
  <c r="G70" i="9"/>
  <c r="G71" i="9"/>
  <c r="G73" i="9"/>
  <c r="G75" i="9"/>
  <c r="G76" i="9"/>
  <c r="G77" i="9"/>
  <c r="G78" i="9"/>
  <c r="G79" i="9"/>
  <c r="G80" i="9"/>
  <c r="G81" i="9"/>
  <c r="G85" i="9"/>
  <c r="G87" i="9"/>
  <c r="G88" i="9"/>
  <c r="G89" i="9"/>
  <c r="G91" i="9"/>
  <c r="G95" i="9"/>
  <c r="D102" i="9"/>
  <c r="D101" i="9" s="1"/>
  <c r="D107" i="9"/>
  <c r="D106" i="9" s="1"/>
  <c r="D112" i="9"/>
  <c r="D114" i="9"/>
  <c r="G114" i="9" s="1"/>
  <c r="D116" i="9"/>
  <c r="E98" i="9"/>
  <c r="E97" i="9" s="1"/>
  <c r="E93" i="9"/>
  <c r="E92" i="9" s="1"/>
  <c r="E84" i="9"/>
  <c r="E72" i="9"/>
  <c r="E60" i="9"/>
  <c r="E56" i="9"/>
  <c r="E54" i="9"/>
  <c r="E50" i="9"/>
  <c r="E114" i="9"/>
  <c r="E108" i="9"/>
  <c r="E102" i="9"/>
  <c r="E101" i="9" s="1"/>
  <c r="H66" i="9"/>
  <c r="H67" i="9"/>
  <c r="H68" i="9"/>
  <c r="H69" i="9"/>
  <c r="H70" i="9"/>
  <c r="H71" i="9"/>
  <c r="E29" i="9"/>
  <c r="E26" i="9" s="1"/>
  <c r="E105" i="9" l="1"/>
  <c r="E104" i="9" s="1"/>
  <c r="D20" i="9"/>
  <c r="D54" i="9"/>
  <c r="G54" i="9" s="1"/>
  <c r="D56" i="9"/>
  <c r="G56" i="9" s="1"/>
  <c r="G115" i="9"/>
  <c r="G65" i="9"/>
  <c r="D98" i="9"/>
  <c r="G33" i="9"/>
  <c r="G30" i="9"/>
  <c r="G32" i="9"/>
  <c r="D72" i="9"/>
  <c r="G72" i="9" s="1"/>
  <c r="F31" i="9"/>
  <c r="G29" i="9"/>
  <c r="D93" i="9"/>
  <c r="G57" i="9"/>
  <c r="D108" i="9"/>
  <c r="G108" i="9" s="1"/>
  <c r="D60" i="9"/>
  <c r="D50" i="9"/>
  <c r="G50" i="9" s="1"/>
  <c r="G109" i="9"/>
  <c r="G39" i="9"/>
  <c r="F48" i="9"/>
  <c r="F47" i="9" s="1"/>
  <c r="D84" i="9"/>
  <c r="G84" i="9" s="1"/>
  <c r="G94" i="9"/>
  <c r="G74" i="9"/>
  <c r="G66" i="9"/>
  <c r="G15" i="9"/>
  <c r="H102" i="9"/>
  <c r="G35" i="9"/>
  <c r="G14" i="9"/>
  <c r="H101" i="9"/>
  <c r="G34" i="9"/>
  <c r="G26" i="9"/>
  <c r="F13" i="9"/>
  <c r="D31" i="9"/>
  <c r="E59" i="9"/>
  <c r="E49" i="9"/>
  <c r="D105" i="9" l="1"/>
  <c r="D104" i="9" s="1"/>
  <c r="G104" i="9" s="1"/>
  <c r="D13" i="9"/>
  <c r="D12" i="9" s="1"/>
  <c r="D11" i="9" s="1"/>
  <c r="D49" i="9"/>
  <c r="G49" i="9" s="1"/>
  <c r="D59" i="9"/>
  <c r="G59" i="9" s="1"/>
  <c r="G60" i="9"/>
  <c r="D92" i="9"/>
  <c r="G92" i="9" s="1"/>
  <c r="G93" i="9"/>
  <c r="D97" i="9"/>
  <c r="G97" i="9" s="1"/>
  <c r="G98" i="9"/>
  <c r="G31" i="9"/>
  <c r="E48" i="9"/>
  <c r="E47" i="9" s="1"/>
  <c r="G105" i="9" l="1"/>
  <c r="G13" i="9"/>
  <c r="D48" i="9"/>
  <c r="J19" i="1"/>
  <c r="J18" i="1"/>
  <c r="J15" i="1"/>
  <c r="I19" i="1"/>
  <c r="I18" i="1"/>
  <c r="D47" i="9" l="1"/>
  <c r="G47" i="9" s="1"/>
  <c r="G48" i="9"/>
  <c r="E18" i="2"/>
  <c r="E61" i="2"/>
  <c r="E60" i="2"/>
  <c r="E58" i="2"/>
  <c r="E57" i="2"/>
  <c r="E56" i="2"/>
  <c r="E55" i="2"/>
  <c r="E53" i="2"/>
  <c r="E52" i="2"/>
  <c r="E51" i="2"/>
  <c r="E50" i="2"/>
  <c r="E48" i="2"/>
  <c r="E46" i="2"/>
  <c r="E45" i="2"/>
  <c r="E44" i="2"/>
  <c r="E43" i="2"/>
  <c r="E28" i="2" l="1"/>
  <c r="E29" i="2"/>
  <c r="E30" i="2"/>
  <c r="E31" i="2"/>
  <c r="E33" i="2"/>
  <c r="E34" i="2"/>
  <c r="E35" i="2"/>
  <c r="E36" i="2"/>
  <c r="E37" i="2"/>
  <c r="E38" i="2"/>
  <c r="E39" i="2"/>
  <c r="E13" i="2"/>
  <c r="E14" i="2"/>
  <c r="E15" i="2"/>
  <c r="E16" i="2"/>
  <c r="E17" i="2"/>
  <c r="E19" i="2"/>
  <c r="E20" i="2"/>
  <c r="E22" i="2"/>
  <c r="E23" i="2"/>
  <c r="E24" i="2"/>
  <c r="E25" i="2"/>
  <c r="E26" i="2"/>
  <c r="E27" i="2"/>
  <c r="E12" i="2"/>
  <c r="E40" i="2"/>
  <c r="E20" i="10"/>
  <c r="E21" i="10"/>
  <c r="E22" i="10"/>
  <c r="E23" i="10"/>
  <c r="E24" i="10"/>
  <c r="E25" i="10"/>
  <c r="E26" i="10"/>
  <c r="E27" i="10"/>
  <c r="E28" i="10"/>
  <c r="E30" i="10"/>
  <c r="E34" i="10"/>
  <c r="E35" i="10"/>
  <c r="E36" i="10"/>
  <c r="E39" i="10"/>
  <c r="E40" i="10"/>
  <c r="E41" i="10"/>
  <c r="E42" i="10"/>
  <c r="E47" i="10"/>
  <c r="E48" i="10"/>
  <c r="E49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7" i="10"/>
  <c r="E76" i="10" s="1"/>
  <c r="E75" i="10" s="1"/>
  <c r="E78" i="10"/>
  <c r="E79" i="10"/>
  <c r="E86" i="10"/>
  <c r="E87" i="10"/>
  <c r="E88" i="10"/>
  <c r="E95" i="10"/>
  <c r="E96" i="10"/>
  <c r="E97" i="10"/>
  <c r="E107" i="10"/>
  <c r="E108" i="10"/>
  <c r="E109" i="10"/>
  <c r="E110" i="10"/>
  <c r="E114" i="10"/>
  <c r="E115" i="10"/>
  <c r="E116" i="10"/>
  <c r="E117" i="10"/>
  <c r="E119" i="10"/>
  <c r="E120" i="10"/>
  <c r="E121" i="10"/>
  <c r="E123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7" i="10"/>
  <c r="E148" i="10"/>
  <c r="E149" i="10"/>
  <c r="E153" i="10"/>
  <c r="E154" i="10"/>
  <c r="E155" i="10"/>
  <c r="E156" i="10"/>
  <c r="E160" i="10"/>
  <c r="E161" i="10"/>
  <c r="E162" i="10"/>
  <c r="E163" i="10"/>
  <c r="E179" i="10"/>
  <c r="F14" i="5" l="1"/>
  <c r="G14" i="5" s="1"/>
  <c r="F20" i="5"/>
  <c r="G20" i="5" s="1"/>
  <c r="E20" i="5"/>
  <c r="H15" i="5"/>
  <c r="H16" i="5"/>
  <c r="H17" i="5"/>
  <c r="H18" i="5"/>
  <c r="H21" i="5"/>
  <c r="D11" i="5"/>
  <c r="H20" i="5" l="1"/>
  <c r="H14" i="5"/>
  <c r="F13" i="5"/>
  <c r="G13" i="5" s="1"/>
  <c r="E13" i="5"/>
  <c r="H13" i="5" s="1"/>
  <c r="F15" i="3"/>
  <c r="F14" i="3" s="1"/>
  <c r="F13" i="3" s="1"/>
  <c r="E12" i="5" l="1"/>
  <c r="F12" i="5"/>
  <c r="G12" i="5"/>
  <c r="F11" i="5"/>
  <c r="G11" i="5" s="1"/>
  <c r="H12" i="5"/>
  <c r="E11" i="5"/>
  <c r="D42" i="3"/>
  <c r="D47" i="3"/>
  <c r="G47" i="3" s="1"/>
  <c r="G50" i="3"/>
  <c r="D53" i="3"/>
  <c r="G56" i="3"/>
  <c r="D61" i="3"/>
  <c r="D64" i="3"/>
  <c r="D63" i="3" s="1"/>
  <c r="G63" i="3" s="1"/>
  <c r="D70" i="3"/>
  <c r="D76" i="3"/>
  <c r="D79" i="3"/>
  <c r="G79" i="3" s="1"/>
  <c r="D83" i="3"/>
  <c r="G83" i="3" s="1"/>
  <c r="D86" i="3"/>
  <c r="G86" i="3" s="1"/>
  <c r="H16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4" i="3"/>
  <c r="H35" i="3"/>
  <c r="H36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8" i="3"/>
  <c r="H61" i="3"/>
  <c r="H62" i="3"/>
  <c r="H63" i="3"/>
  <c r="H64" i="3"/>
  <c r="H65" i="3"/>
  <c r="H66" i="3"/>
  <c r="H69" i="3"/>
  <c r="H70" i="3"/>
  <c r="H71" i="3"/>
  <c r="H72" i="3"/>
  <c r="H74" i="3"/>
  <c r="H76" i="3"/>
  <c r="H77" i="3"/>
  <c r="H78" i="3"/>
  <c r="H79" i="3"/>
  <c r="H81" i="3"/>
  <c r="H82" i="3"/>
  <c r="H83" i="3"/>
  <c r="H84" i="3"/>
  <c r="H86" i="3"/>
  <c r="H87" i="3"/>
  <c r="G81" i="3"/>
  <c r="G43" i="3"/>
  <c r="G44" i="3"/>
  <c r="G51" i="3"/>
  <c r="G52" i="3"/>
  <c r="G58" i="3"/>
  <c r="G61" i="3"/>
  <c r="G62" i="3"/>
  <c r="G65" i="3"/>
  <c r="G66" i="3"/>
  <c r="G71" i="3"/>
  <c r="G72" i="3"/>
  <c r="G16" i="3"/>
  <c r="G19" i="3"/>
  <c r="G22" i="3"/>
  <c r="G23" i="3"/>
  <c r="G26" i="3"/>
  <c r="G29" i="3"/>
  <c r="G32" i="3"/>
  <c r="G36" i="3"/>
  <c r="E15" i="3"/>
  <c r="E14" i="3" s="1"/>
  <c r="E18" i="3"/>
  <c r="E17" i="3" s="1"/>
  <c r="H17" i="3" s="1"/>
  <c r="E13" i="3" l="1"/>
  <c r="G70" i="3"/>
  <c r="D69" i="3"/>
  <c r="G69" i="3" s="1"/>
  <c r="D49" i="3"/>
  <c r="G49" i="3" s="1"/>
  <c r="H18" i="3"/>
  <c r="H13" i="3"/>
  <c r="H11" i="5"/>
  <c r="H15" i="3"/>
  <c r="H14" i="3"/>
  <c r="D82" i="3"/>
  <c r="G82" i="3" s="1"/>
  <c r="D78" i="3"/>
  <c r="G78" i="3" s="1"/>
  <c r="D41" i="3"/>
  <c r="G42" i="3"/>
  <c r="G64" i="3"/>
  <c r="D55" i="3"/>
  <c r="G41" i="3" l="1"/>
  <c r="D40" i="3"/>
  <c r="G40" i="3" s="1"/>
  <c r="G55" i="3"/>
  <c r="D35" i="3" l="1"/>
  <c r="G35" i="3" s="1"/>
  <c r="D31" i="3"/>
  <c r="G31" i="3" s="1"/>
  <c r="D28" i="3"/>
  <c r="G28" i="3" s="1"/>
  <c r="D25" i="3"/>
  <c r="G25" i="3" s="1"/>
  <c r="G21" i="3"/>
  <c r="D15" i="3"/>
  <c r="D18" i="3"/>
  <c r="H47" i="9"/>
  <c r="D27" i="3" l="1"/>
  <c r="G27" i="3" s="1"/>
  <c r="D34" i="3"/>
  <c r="G34" i="3" s="1"/>
  <c r="D30" i="3"/>
  <c r="G30" i="3" s="1"/>
  <c r="D24" i="3"/>
  <c r="G24" i="3" s="1"/>
  <c r="D20" i="3"/>
  <c r="G20" i="3" s="1"/>
  <c r="D17" i="3"/>
  <c r="G17" i="3" s="1"/>
  <c r="G18" i="3"/>
  <c r="D14" i="3"/>
  <c r="G15" i="3"/>
  <c r="G14" i="3" l="1"/>
  <c r="D13" i="3"/>
  <c r="G13" i="3" s="1"/>
  <c r="F14" i="1"/>
  <c r="G14" i="1"/>
  <c r="C14" i="9"/>
  <c r="E14" i="9"/>
  <c r="H14" i="9" s="1"/>
  <c r="H15" i="9"/>
  <c r="G116" i="9" l="1"/>
  <c r="H115" i="9"/>
  <c r="H114" i="9"/>
  <c r="C114" i="9"/>
  <c r="H109" i="9"/>
  <c r="H108" i="9"/>
  <c r="C108" i="9"/>
  <c r="C106" i="9"/>
  <c r="H105" i="9"/>
  <c r="H104" i="9"/>
  <c r="C102" i="9"/>
  <c r="C101" i="9" s="1"/>
  <c r="H100" i="9"/>
  <c r="H98" i="9"/>
  <c r="C98" i="9"/>
  <c r="C97" i="9" s="1"/>
  <c r="H97" i="9"/>
  <c r="H95" i="9"/>
  <c r="H94" i="9"/>
  <c r="H93" i="9"/>
  <c r="C93" i="9"/>
  <c r="H92" i="9"/>
  <c r="H91" i="9"/>
  <c r="H90" i="9"/>
  <c r="H89" i="9"/>
  <c r="H88" i="9"/>
  <c r="H87" i="9"/>
  <c r="H86" i="9"/>
  <c r="H85" i="9"/>
  <c r="H84" i="9"/>
  <c r="C84" i="9"/>
  <c r="H81" i="9"/>
  <c r="H80" i="9"/>
  <c r="H79" i="9"/>
  <c r="H78" i="9"/>
  <c r="H77" i="9"/>
  <c r="H76" i="9"/>
  <c r="H75" i="9"/>
  <c r="H74" i="9"/>
  <c r="H73" i="9"/>
  <c r="H72" i="9"/>
  <c r="C72" i="9"/>
  <c r="H65" i="9"/>
  <c r="C65" i="9"/>
  <c r="H64" i="9"/>
  <c r="H63" i="9"/>
  <c r="H62" i="9"/>
  <c r="H61" i="9"/>
  <c r="H60" i="9"/>
  <c r="C60" i="9"/>
  <c r="H59" i="9"/>
  <c r="H57" i="9"/>
  <c r="H56" i="9"/>
  <c r="C56" i="9"/>
  <c r="H55" i="9"/>
  <c r="H54" i="9"/>
  <c r="C54" i="9"/>
  <c r="H53" i="9"/>
  <c r="H52" i="9"/>
  <c r="H51" i="9"/>
  <c r="H50" i="9"/>
  <c r="C50" i="9"/>
  <c r="H49" i="9"/>
  <c r="H48" i="9"/>
  <c r="H40" i="9"/>
  <c r="H39" i="9"/>
  <c r="F38" i="9"/>
  <c r="E38" i="9"/>
  <c r="E37" i="9" s="1"/>
  <c r="C38" i="9"/>
  <c r="C37" i="9" s="1"/>
  <c r="H36" i="9"/>
  <c r="H35" i="9"/>
  <c r="E34" i="9"/>
  <c r="H34" i="9" s="1"/>
  <c r="C34" i="9"/>
  <c r="H33" i="9"/>
  <c r="E32" i="9"/>
  <c r="H32" i="9" s="1"/>
  <c r="C32" i="9"/>
  <c r="H30" i="9"/>
  <c r="H29" i="9"/>
  <c r="C29" i="9"/>
  <c r="H26" i="9"/>
  <c r="C24" i="9"/>
  <c r="C23" i="9" s="1"/>
  <c r="H21" i="9"/>
  <c r="E20" i="9"/>
  <c r="H20" i="9" s="1"/>
  <c r="C20" i="9"/>
  <c r="H16" i="9"/>
  <c r="F37" i="9" l="1"/>
  <c r="H37" i="9" s="1"/>
  <c r="G38" i="9"/>
  <c r="C92" i="9"/>
  <c r="C13" i="9"/>
  <c r="E13" i="9"/>
  <c r="E31" i="9"/>
  <c r="H31" i="9" s="1"/>
  <c r="C105" i="9"/>
  <c r="C104" i="9" s="1"/>
  <c r="C31" i="9"/>
  <c r="C59" i="9"/>
  <c r="H38" i="9"/>
  <c r="C49" i="9"/>
  <c r="C26" i="9"/>
  <c r="E12" i="9" l="1"/>
  <c r="E11" i="9" s="1"/>
  <c r="G37" i="9"/>
  <c r="F12" i="9"/>
  <c r="F11" i="9" s="1"/>
  <c r="G11" i="9" s="1"/>
  <c r="H13" i="9"/>
  <c r="C12" i="9"/>
  <c r="C48" i="9"/>
  <c r="G12" i="9" l="1"/>
  <c r="C47" i="9"/>
  <c r="C11" i="9"/>
  <c r="H11" i="9"/>
  <c r="H12" i="9"/>
  <c r="I15" i="1" l="1"/>
  <c r="F17" i="1" l="1"/>
  <c r="F20" i="1" l="1"/>
  <c r="H14" i="1" l="1"/>
  <c r="H17" i="1"/>
  <c r="G17" i="1"/>
  <c r="J17" i="1" l="1"/>
  <c r="I17" i="1"/>
  <c r="I14" i="1"/>
  <c r="J14" i="1"/>
  <c r="H20" i="1"/>
  <c r="G20" i="1"/>
  <c r="E19" i="10"/>
  <c r="C98" i="10"/>
  <c r="E98" i="10" l="1"/>
  <c r="C85" i="10"/>
  <c r="C18" i="10"/>
  <c r="E85" i="10"/>
  <c r="C17" i="10" l="1"/>
  <c r="E18" i="10"/>
  <c r="C16" i="10" l="1"/>
  <c r="E17" i="10"/>
  <c r="C15" i="10" l="1"/>
  <c r="E15" i="10" s="1"/>
  <c r="E16" i="10"/>
  <c r="D76" i="10"/>
  <c r="D74" i="10"/>
  <c r="E74" i="10" s="1"/>
</calcChain>
</file>

<file path=xl/sharedStrings.xml><?xml version="1.0" encoding="utf-8"?>
<sst xmlns="http://schemas.openxmlformats.org/spreadsheetml/2006/main" count="956" uniqueCount="312">
  <si>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</si>
  <si>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</si>
  <si>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</si>
  <si>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</si>
  <si>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</si>
  <si>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</si>
  <si>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</si>
  <si>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</si>
  <si>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</si>
  <si>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</si>
  <si>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</si>
  <si>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</si>
  <si>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</si>
  <si>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</si>
  <si>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</si>
  <si>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</si>
  <si>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</si>
  <si>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</si>
  <si>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</si>
  <si>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</si>
  <si>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</si>
  <si>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</si>
  <si>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</si>
  <si>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</si>
  <si>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</si>
  <si>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</si>
  <si>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</si>
  <si>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</si>
  <si>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</si>
  <si>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</si>
  <si>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</si>
  <si>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</si>
  <si>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</si>
  <si>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</si>
  <si>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EUR</t>
  </si>
  <si>
    <t>Prihodi od imovine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</si>
  <si>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</si>
  <si>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</si>
  <si>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</si>
  <si>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REDOVNA DJELATNOST PRORAČUNSKIH KORISNIKA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</si>
  <si>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</si>
  <si>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</si>
  <si>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</si>
  <si>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</si>
  <si>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</si>
  <si>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</si>
  <si>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</si>
  <si>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</si>
  <si>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</si>
  <si>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</si>
  <si>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6.1.</t>
  </si>
  <si>
    <t>DONACIJE</t>
  </si>
  <si>
    <t>PRODUŽENI BORAVAK</t>
  </si>
  <si>
    <t>NABAVA DRUGIH OBRAZOVNIH MATERIJALA</t>
  </si>
  <si>
    <t>SUFINANCIRANJE PREHRANE</t>
  </si>
  <si>
    <t>IZVANNASTAVNE I OSTALE AKTIVNOSTI</t>
  </si>
  <si>
    <t>ŠKOLA U PRIRODI</t>
  </si>
  <si>
    <t>VIKENDOM U SPORTSKE DVORANE</t>
  </si>
  <si>
    <t>POMOĆNICI U NASTAVI</t>
  </si>
  <si>
    <t>ODRŽAVANJE I OPREMANJE OSNOVNIH ŠKOLA</t>
  </si>
  <si>
    <t>ŠKOLSKA SHEMA VOĆE, POVRĆE I MLIJEČNI PROIZVODI</t>
  </si>
  <si>
    <t>Izvor 5.6.</t>
  </si>
  <si>
    <t>POMOĆI TEMELJEM PRIJENOSA EU SREDSTAVA</t>
  </si>
  <si>
    <t>SUFINANCIRANJE PROJEKATA PRIJAVLJENIH NA NATJEČAJE EUROPSKIH FONDOVA ILI PARTNERSTVA ZA EU FONDOVE</t>
  </si>
  <si>
    <t>POMOĆNICI U NASTAVI/STRUČNI KOMUNIKACIJSKI POSREDNICI KAO POTPORA INKLUZIVNOM OBRAZOVANJU - FAZA V</t>
  </si>
  <si>
    <t>SVEUKUPNO RASHODI</t>
  </si>
  <si>
    <t>Šifra djelatnosti: 8520 Osnovno obrazovanje</t>
  </si>
  <si>
    <t>Ostali rashodi</t>
  </si>
  <si>
    <t>BESPLATNE MENSTRUALNE POTREŠTINE</t>
  </si>
  <si>
    <t>Indeks izvršenja 2023/2022</t>
  </si>
  <si>
    <t>Indeks izvršenja 2023</t>
  </si>
  <si>
    <t>PLAN 2023</t>
  </si>
  <si>
    <t>1.</t>
  </si>
  <si>
    <t>2.</t>
  </si>
  <si>
    <t>3.</t>
  </si>
  <si>
    <t>4.</t>
  </si>
  <si>
    <t>SVEUKUPNO PRIHODI</t>
  </si>
  <si>
    <t>6</t>
  </si>
  <si>
    <t>Prihodi poslovanja</t>
  </si>
  <si>
    <t>63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</si>
  <si>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</si>
  <si>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</si>
  <si>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</si>
  <si>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</si>
  <si>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</si>
  <si>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</si>
  <si>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</si>
  <si>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</si>
  <si>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</si>
  <si>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</si>
  <si>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</si>
  <si>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</si>
  <si>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</si>
  <si>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641</t>
  </si>
  <si>
    <t>Prihodi od financijske imovine</t>
  </si>
  <si>
    <t>6413</t>
  </si>
  <si>
    <t>Kamate na oročena sredstva i depozite po viđenju</t>
  </si>
  <si>
    <t>65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</si>
  <si>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</si>
  <si>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</si>
  <si>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</si>
  <si>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</si>
  <si>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</si>
  <si>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</si>
  <si>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</si>
  <si>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</si>
  <si>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</si>
  <si>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</si>
  <si>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</si>
  <si>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</si>
  <si>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</si>
  <si>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</si>
  <si>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6632</t>
  </si>
  <si>
    <t>Kapitalne donacije</t>
  </si>
  <si>
    <t>Prihodi iz nadležnog proračuna za financiranje redovne djelatnosti proračunski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</si>
  <si>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</si>
  <si>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</si>
  <si>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</si>
  <si>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</si>
  <si>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</si>
  <si>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</si>
  <si>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</si>
  <si>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</si>
  <si>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</si>
  <si>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</si>
  <si>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</si>
  <si>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</si>
  <si>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</si>
  <si>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</si>
  <si>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</si>
  <si>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</si>
  <si>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</si>
  <si>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</si>
  <si>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</si>
  <si>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</si>
  <si>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</si>
  <si>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</si>
  <si>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</si>
  <si>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</si>
  <si>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</si>
  <si>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</si>
  <si>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</si>
  <si>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</si>
  <si>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</si>
  <si>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</si>
  <si>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</si>
  <si>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</si>
  <si>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</si>
  <si>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</si>
  <si>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</si>
  <si>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</si>
  <si>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</si>
  <si>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</si>
  <si>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</si>
  <si>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</si>
  <si>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</si>
  <si>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</si>
  <si>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</si>
  <si>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</si>
  <si>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</si>
  <si>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</si>
  <si>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</si>
  <si>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</si>
  <si>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</si>
  <si>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</si>
  <si>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</si>
  <si>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</si>
  <si>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</si>
  <si>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</si>
  <si>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</si>
  <si>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</si>
  <si>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</si>
  <si>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</si>
  <si>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</si>
  <si>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</si>
  <si>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</si>
  <si>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</si>
  <si>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</si>
  <si>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</si>
  <si>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</si>
  <si>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</si>
  <si>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</si>
  <si>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</si>
  <si>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</si>
  <si>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</si>
  <si>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</si>
  <si>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</si>
  <si>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</si>
  <si>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</si>
  <si>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</si>
  <si>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</si>
  <si>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</si>
  <si>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</si>
  <si>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</si>
  <si>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</si>
  <si>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</si>
  <si>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</si>
  <si>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</si>
  <si>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</si>
  <si>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</si>
  <si>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</si>
  <si>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</si>
  <si>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</si>
  <si>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</si>
  <si>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</si>
  <si>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</si>
  <si>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</si>
  <si>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</si>
  <si>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</si>
  <si>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</si>
  <si>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</si>
  <si>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</si>
  <si>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</si>
  <si>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381</t>
  </si>
  <si>
    <t>3812</t>
  </si>
  <si>
    <t>Tekuće donacije u naravi</t>
  </si>
  <si>
    <t>4</t>
  </si>
  <si>
    <t>42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</si>
  <si>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</si>
  <si>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</si>
  <si>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</si>
  <si>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</si>
  <si>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</si>
  <si>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</si>
  <si>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</si>
  <si>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</si>
  <si>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</si>
  <si>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</si>
  <si>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</si>
  <si>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</si>
  <si>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</si>
  <si>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</si>
  <si>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</si>
  <si>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</si>
  <si>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</si>
  <si>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</si>
  <si>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</si>
  <si>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</si>
  <si>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Prihodi i rashodi prema ekonomskoj klasifikaciji</t>
  </si>
  <si>
    <t>5.</t>
  </si>
  <si>
    <t>6.(5/3x100)</t>
  </si>
  <si>
    <t>7.(5/4x100)</t>
  </si>
  <si>
    <t>5. (4/2x100)</t>
  </si>
  <si>
    <t>6. (4/3x100)</t>
  </si>
  <si>
    <t>VRSTA PRIHODA/RASHODA</t>
  </si>
  <si>
    <t>Funkcijska 09</t>
  </si>
  <si>
    <t>Obrazovanje</t>
  </si>
  <si>
    <t>Funkcijska 091</t>
  </si>
  <si>
    <t>Predškolsko i osnovno obrazovanje</t>
  </si>
  <si>
    <t>Opći prihodi i primici decentralizirana sredstva</t>
  </si>
  <si>
    <t>Ostali prihodi za posebne namjene</t>
  </si>
  <si>
    <t>Pomoći iz drugih proračuna</t>
  </si>
  <si>
    <t>Pomoći EU</t>
  </si>
  <si>
    <t>Pomoći temeljem prijenosa EU sredstava</t>
  </si>
  <si>
    <t>Donacije</t>
  </si>
  <si>
    <t>Prihodi od prodaje nefinanciske imovine</t>
  </si>
  <si>
    <t>Razdjel 009</t>
  </si>
  <si>
    <t>GRADSKI URED ZA OBRAZOVANJE, SPORT I MLADE</t>
  </si>
  <si>
    <t>Glava 009       03</t>
  </si>
  <si>
    <t>USTANOVE U OSNOVNOŠKOLSKOM OBRAZOVANJU</t>
  </si>
  <si>
    <t>Proračunski korisnik 009       03        15034</t>
  </si>
  <si>
    <t>Aktivnost A310901</t>
  </si>
  <si>
    <t>Aktivnost A310902</t>
  </si>
  <si>
    <t>Aktivnost A310903</t>
  </si>
  <si>
    <t>Aktivnost A310904</t>
  </si>
  <si>
    <t>Aktivnost A310905</t>
  </si>
  <si>
    <t>Aktivnost A310906</t>
  </si>
  <si>
    <t>Aktivnost A310907</t>
  </si>
  <si>
    <t>Aktivnost A310908</t>
  </si>
  <si>
    <t>Aktivnost K310901</t>
  </si>
  <si>
    <t>Aktivnost T310903</t>
  </si>
  <si>
    <t>Aktivnost T310905</t>
  </si>
  <si>
    <t>Aktivnost T310906</t>
  </si>
  <si>
    <t>Aktivnost T310902</t>
  </si>
  <si>
    <t>VRSTA RASHODA / IZDATAKA</t>
  </si>
  <si>
    <t>Rashodi prema funkcijskoj klasifikaciji</t>
  </si>
  <si>
    <t>Izvršenje po programskoj klasifikaciji</t>
  </si>
  <si>
    <t>5 (4/3x100)</t>
  </si>
  <si>
    <t>Izvršenje po organizacijskoj klasifikaciji</t>
  </si>
  <si>
    <t>Prihodi i rashodi prema izvorima financiranja</t>
  </si>
  <si>
    <t>Ostvareno u razdoblju 01.01.-31.12.2023.</t>
  </si>
  <si>
    <t>Ostvareno u razdoblju 01.01.-31.12.2022.</t>
  </si>
  <si>
    <t>Tekuće pomoći temeljem prijenosa EU sredstava</t>
  </si>
  <si>
    <t>Aktivnost A310911</t>
  </si>
  <si>
    <t>GRAĐANSKI ODGOJ</t>
  </si>
  <si>
    <t>Aktivnost T310907</t>
  </si>
  <si>
    <t>POMOĆNICI U NASTAVI/STRUČNI KOMUNIKACIJSKI POSREDNICI KAO POTPORA INKLUZIVNOM OBRAZOVANJU - FAZA VI</t>
  </si>
  <si>
    <t>OSNOVNA ŠKOLA DR. ANTE STARČEVIĆA</t>
  </si>
  <si>
    <t>Zagreb, Sv. Leopolda Mandića 55</t>
  </si>
  <si>
    <t>OIB: 28957082165</t>
  </si>
  <si>
    <t>RKP: 14937</t>
  </si>
  <si>
    <t>Izvještaj o izvršenju Financijskog plana za razdoblje 01.01. - 30.06.2024.- OŠ dr. Ante Starčevića</t>
  </si>
  <si>
    <t>Ostvareno u razdoblju 01.01.-30.06.2024.</t>
  </si>
  <si>
    <t>PLAN 2024</t>
  </si>
  <si>
    <t>Indeks izvršenja 2024/2023</t>
  </si>
  <si>
    <t>Indeks izvršenja 2024</t>
  </si>
  <si>
    <t>Izvještaj o izvršenju Financijskog plana za razdoblje 01.01. - 30.06.2024. - OŠ dr. Ante Starčevića</t>
  </si>
  <si>
    <t>Ostvareno u razdoblju 01.01.-30.06.2023.</t>
  </si>
  <si>
    <t>Ostvareno u razdoblju 01.01.-31.12.2024.</t>
  </si>
  <si>
    <t>Upravne i administrativne pristojbe</t>
  </si>
  <si>
    <t>Ostale pristojbe i naknade</t>
  </si>
  <si>
    <t>Prihodi od prodaje nefinancijske imovine</t>
  </si>
  <si>
    <t>Prihodi od prodaje građevinskih objekata</t>
  </si>
  <si>
    <t>Stambeni objekti</t>
  </si>
  <si>
    <t>Prihodi od prodaje postrojenja i opreme</t>
  </si>
  <si>
    <t>Izvor 7.1</t>
  </si>
  <si>
    <t>PRIHODI OD PRODAJE ILI ZAMJ. NEF. IMOVINE</t>
  </si>
  <si>
    <t>Prihodi od prodaje nef. imovine</t>
  </si>
  <si>
    <t>Izvor 7.1.</t>
  </si>
  <si>
    <t>Višak prihoda</t>
  </si>
  <si>
    <t>Naknade troškova osobama izvan radnog odnosa</t>
  </si>
  <si>
    <t>OSNOVNA ŠKOLA dr. Ante Starčevića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</si>
</sst>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[$-1041A]#,##0.00;\-\ #,##0.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8"/>
      <color indexed="1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2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23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wrapText="1" inden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2" borderId="0" xfId="0" applyFont="1" applyFill="1"/>
    <xf numFmtId="0" fontId="12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/>
    <xf numFmtId="165" fontId="13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15" fillId="0" borderId="0" xfId="0" applyFont="1"/>
    <xf numFmtId="0" fontId="3" fillId="0" borderId="0" xfId="0" applyFont="1" applyAlignment="1" applyProtection="1">
      <alignment vertical="top" wrapText="1"/>
      <protection locked="0"/>
    </xf>
    <xf numFmtId="4" fontId="14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4" fillId="6" borderId="6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6" xfId="0" applyFont="1" applyFill="1" applyBorder="1" applyAlignment="1" applyProtection="1">
      <alignment horizontal="left" vertical="center" wrapText="1" indent="1" readingOrder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" fontId="0" fillId="0" borderId="0" xfId="0" applyNumberFormat="1" applyFont="1" applyAlignment="1">
      <alignment horizontal="righ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20" fillId="0" borderId="6" xfId="0" applyFont="1" applyFill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20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20" fillId="0" borderId="6" xfId="0" applyFont="1" applyFill="1" applyBorder="1" applyAlignment="1" applyProtection="1">
      <alignment horizontal="left" vertical="center" wrapText="1" indent="1" readingOrder="1"/>
      <protection locked="0"/>
    </xf>
    <xf numFmtId="4" fontId="0" fillId="0" borderId="0" xfId="0" applyNumberFormat="1" applyAlignment="1">
      <alignment horizontal="right" vertical="center" indent="1"/>
    </xf>
    <xf numFmtId="4" fontId="2" fillId="0" borderId="0" xfId="0" applyNumberFormat="1" applyFont="1" applyFill="1" applyBorder="1" applyAlignment="1" applyProtection="1">
      <alignment horizontal="right" vertical="center" wrapText="1" indent="1"/>
    </xf>
    <xf numFmtId="4" fontId="8" fillId="0" borderId="0" xfId="0" applyNumberFormat="1" applyFont="1" applyAlignment="1">
      <alignment horizontal="right" vertical="center" wrapText="1" indent="1"/>
    </xf>
    <xf numFmtId="4" fontId="20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6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/>
    </xf>
    <xf numFmtId="4" fontId="19" fillId="3" borderId="6" xfId="0" applyNumberFormat="1" applyFont="1" applyFill="1" applyBorder="1" applyAlignment="1">
      <alignment horizontal="right" vertical="center" indent="1"/>
    </xf>
    <xf numFmtId="164" fontId="19" fillId="3" borderId="6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0" borderId="6" xfId="0" applyNumberFormat="1" applyFont="1" applyFill="1" applyBorder="1" applyAlignment="1">
      <alignment horizontal="right" vertical="center" indent="1"/>
    </xf>
    <xf numFmtId="164" fontId="19" fillId="0" borderId="6" xfId="0" applyNumberFormat="1" applyFont="1" applyFill="1" applyBorder="1" applyAlignment="1">
      <alignment horizontal="right" vertical="center"/>
    </xf>
    <xf numFmtId="165" fontId="19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5" borderId="6" xfId="0" applyFont="1" applyFill="1" applyBorder="1" applyAlignment="1" applyProtection="1">
      <alignment horizontal="center" vertical="center" wrapText="1"/>
      <protection locked="0"/>
    </xf>
    <xf numFmtId="164" fontId="20" fillId="3" borderId="9" xfId="0" applyNumberFormat="1" applyFont="1" applyFill="1" applyBorder="1" applyAlignment="1" applyProtection="1">
      <alignment horizontal="right" vertical="center"/>
    </xf>
    <xf numFmtId="164" fontId="22" fillId="3" borderId="9" xfId="0" applyNumberFormat="1" applyFont="1" applyFill="1" applyBorder="1" applyAlignment="1" applyProtection="1">
      <alignment horizontal="right" vertical="center" wrapText="1" indent="2"/>
    </xf>
    <xf numFmtId="164" fontId="22" fillId="0" borderId="3" xfId="0" applyNumberFormat="1" applyFont="1" applyFill="1" applyBorder="1" applyAlignment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2"/>
    </xf>
    <xf numFmtId="0" fontId="20" fillId="3" borderId="1" xfId="0" applyFont="1" applyFill="1" applyBorder="1" applyAlignment="1">
      <alignment horizontal="left" vertical="center" indent="1"/>
    </xf>
    <xf numFmtId="0" fontId="20" fillId="3" borderId="2" xfId="0" applyNumberFormat="1" applyFont="1" applyFill="1" applyBorder="1" applyAlignment="1" applyProtection="1">
      <alignment horizontal="left" vertical="center" indent="1"/>
    </xf>
    <xf numFmtId="164" fontId="20" fillId="3" borderId="3" xfId="0" applyNumberFormat="1" applyFont="1" applyFill="1" applyBorder="1" applyAlignment="1" applyProtection="1">
      <alignment horizontal="right" vertical="center"/>
    </xf>
    <xf numFmtId="164" fontId="22" fillId="3" borderId="3" xfId="0" applyNumberFormat="1" applyFont="1" applyFill="1" applyBorder="1" applyAlignment="1" applyProtection="1">
      <alignment horizontal="right" vertical="center" wrapText="1" indent="2"/>
    </xf>
    <xf numFmtId="164" fontId="22" fillId="0" borderId="3" xfId="0" applyNumberFormat="1" applyFont="1" applyBorder="1" applyAlignment="1">
      <alignment horizontal="right" vertical="center"/>
    </xf>
    <xf numFmtId="164" fontId="20" fillId="3" borderId="3" xfId="0" applyNumberFormat="1" applyFont="1" applyFill="1" applyBorder="1" applyAlignment="1" applyProtection="1">
      <alignment horizontal="right" vertical="center" wrapText="1" indent="2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4" fontId="20" fillId="0" borderId="3" xfId="0" applyNumberFormat="1" applyFont="1" applyFill="1" applyBorder="1" applyAlignment="1" applyProtection="1">
      <alignment horizontal="right" vertical="center" wrapText="1" indent="1"/>
    </xf>
    <xf numFmtId="4" fontId="22" fillId="0" borderId="3" xfId="0" applyNumberFormat="1" applyFont="1" applyFill="1" applyBorder="1" applyAlignment="1">
      <alignment horizontal="right" vertical="center" indent="1"/>
    </xf>
    <xf numFmtId="4" fontId="22" fillId="0" borderId="3" xfId="0" applyNumberFormat="1" applyFont="1" applyFill="1" applyBorder="1" applyAlignment="1" applyProtection="1">
      <alignment horizontal="right" vertical="center" wrapText="1" indent="1"/>
    </xf>
    <xf numFmtId="4" fontId="20" fillId="3" borderId="3" xfId="0" applyNumberFormat="1" applyFont="1" applyFill="1" applyBorder="1" applyAlignment="1" applyProtection="1">
      <alignment horizontal="right" vertical="center" wrapText="1" indent="1"/>
    </xf>
    <xf numFmtId="4" fontId="22" fillId="3" borderId="3" xfId="0" applyNumberFormat="1" applyFont="1" applyFill="1" applyBorder="1" applyAlignment="1">
      <alignment horizontal="right" vertical="center" indent="1"/>
    </xf>
    <xf numFmtId="4" fontId="22" fillId="3" borderId="3" xfId="0" applyNumberFormat="1" applyFont="1" applyFill="1" applyBorder="1" applyAlignment="1" applyProtection="1">
      <alignment horizontal="right" vertical="center" wrapText="1" inden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right" vertical="center" wrapText="1" indent="2"/>
    </xf>
    <xf numFmtId="164" fontId="24" fillId="0" borderId="0" xfId="0" applyNumberFormat="1" applyFont="1" applyFill="1" applyBorder="1" applyAlignment="1" applyProtection="1">
      <alignment horizontal="right" vertical="center" wrapText="1" indent="2"/>
    </xf>
    <xf numFmtId="164" fontId="24" fillId="0" borderId="5" xfId="0" applyNumberFormat="1" applyFont="1" applyFill="1" applyBorder="1" applyAlignment="1" applyProtection="1">
      <alignment horizontal="right" vertical="center" wrapText="1" indent="2"/>
    </xf>
    <xf numFmtId="4" fontId="22" fillId="0" borderId="8" xfId="0" applyNumberFormat="1" applyFont="1" applyFill="1" applyBorder="1" applyAlignment="1" applyProtection="1">
      <alignment horizontal="right" vertical="center" wrapText="1" indent="1"/>
    </xf>
    <xf numFmtId="4" fontId="20" fillId="0" borderId="2" xfId="0" applyNumberFormat="1" applyFont="1" applyFill="1" applyBorder="1" applyAlignment="1" applyProtection="1">
      <alignment horizontal="right" vertical="center" wrapText="1" indent="1"/>
    </xf>
    <xf numFmtId="4" fontId="22" fillId="0" borderId="3" xfId="0" applyNumberFormat="1" applyFont="1" applyBorder="1" applyAlignment="1">
      <alignment horizontal="right" vertical="center" indent="1"/>
    </xf>
    <xf numFmtId="4" fontId="19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0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0" borderId="6" xfId="0" applyFont="1" applyFill="1" applyBorder="1" applyAlignment="1" applyProtection="1">
      <alignment vertical="center" wrapText="1" readingOrder="1"/>
      <protection locked="0"/>
    </xf>
    <xf numFmtId="4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3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9" fillId="8" borderId="6" xfId="0" applyFont="1" applyFill="1" applyBorder="1" applyAlignment="1" applyProtection="1">
      <alignment horizontal="center" vertical="center" wrapText="1"/>
      <protection locked="0"/>
    </xf>
    <xf numFmtId="0" fontId="19" fillId="8" borderId="6" xfId="0" applyFont="1" applyFill="1" applyBorder="1" applyAlignment="1" applyProtection="1">
      <alignment horizontal="center" vertical="center" wrapText="1" readingOrder="1"/>
      <protection locked="0"/>
    </xf>
    <xf numFmtId="164" fontId="22" fillId="2" borderId="4" xfId="0" applyNumberFormat="1" applyFont="1" applyFill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164" fontId="3" fillId="2" borderId="4" xfId="0" applyNumberFormat="1" applyFont="1" applyFill="1" applyBorder="1" applyAlignment="1">
      <alignment horizontal="right" vertical="center" indent="1"/>
    </xf>
    <xf numFmtId="0" fontId="0" fillId="0" borderId="0" xfId="0"/>
    <xf numFmtId="0" fontId="19" fillId="7" borderId="11" xfId="0" applyFont="1" applyFill="1" applyBorder="1" applyAlignment="1" applyProtection="1">
      <alignment horizontal="center" vertical="center" wrapText="1" readingOrder="1"/>
      <protection locked="0"/>
    </xf>
    <xf numFmtId="0" fontId="14" fillId="8" borderId="6" xfId="0" applyFont="1" applyFill="1" applyBorder="1" applyAlignment="1" applyProtection="1">
      <alignment horizontal="center" vertical="center" wrapText="1" readingOrder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4" fontId="19" fillId="8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9" borderId="6" xfId="0" applyFont="1" applyFill="1" applyBorder="1" applyAlignment="1" applyProtection="1">
      <alignment vertical="center" wrapText="1" readingOrder="1"/>
      <protection locked="0"/>
    </xf>
    <xf numFmtId="0" fontId="20" fillId="9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9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8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0" xfId="0"/>
    <xf numFmtId="4" fontId="19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0" borderId="6" xfId="0" applyFont="1" applyFill="1" applyBorder="1" applyAlignment="1" applyProtection="1">
      <alignment horizontal="left" vertical="center" wrapText="1" indent="1" readingOrder="1"/>
      <protection locked="0"/>
    </xf>
    <xf numFmtId="4" fontId="25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1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11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11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2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1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1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0" fillId="2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20" fillId="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0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11" xfId="0" applyFont="1" applyFill="1" applyBorder="1" applyAlignment="1" applyProtection="1">
      <alignment horizontal="left" vertical="center" wrapText="1" indent="1" readingOrder="1"/>
      <protection locked="0"/>
    </xf>
    <xf numFmtId="0" fontId="19" fillId="10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10" borderId="11" xfId="0" applyFont="1" applyFill="1" applyBorder="1" applyAlignment="1" applyProtection="1">
      <alignment horizontal="left" vertical="center" wrapText="1" indent="1" readingOrder="1"/>
      <protection locked="0"/>
    </xf>
    <xf numFmtId="4" fontId="19" fillId="10" borderId="6" xfId="0" applyNumberFormat="1" applyFont="1" applyFill="1" applyBorder="1" applyAlignment="1" applyProtection="1">
      <alignment horizontal="right" vertical="center" indent="1" shrinkToFit="1"/>
      <protection locked="0"/>
    </xf>
    <xf numFmtId="164" fontId="3" fillId="10" borderId="0" xfId="0" applyNumberFormat="1" applyFont="1" applyFill="1" applyBorder="1" applyAlignment="1">
      <alignment horizontal="right" vertical="center" indent="1"/>
    </xf>
    <xf numFmtId="4" fontId="19" fillId="1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1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11" borderId="11" xfId="0" applyFont="1" applyFill="1" applyBorder="1" applyAlignment="1" applyProtection="1">
      <alignment horizontal="left" vertical="center" wrapText="1" indent="1" readingOrder="1"/>
      <protection locked="0"/>
    </xf>
    <xf numFmtId="4" fontId="19" fillId="11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12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12" borderId="11" xfId="0" applyFont="1" applyFill="1" applyBorder="1" applyAlignment="1" applyProtection="1">
      <alignment horizontal="left" vertical="center" wrapText="1" indent="1" readingOrder="1"/>
      <protection locked="0"/>
    </xf>
    <xf numFmtId="4" fontId="19" fillId="12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10" borderId="6" xfId="0" applyFont="1" applyFill="1" applyBorder="1" applyAlignment="1" applyProtection="1">
      <alignment vertical="center" wrapText="1" readingOrder="1"/>
      <protection locked="0"/>
    </xf>
    <xf numFmtId="0" fontId="19" fillId="11" borderId="6" xfId="0" applyFont="1" applyFill="1" applyBorder="1" applyAlignment="1" applyProtection="1">
      <alignment vertical="center" wrapText="1" readingOrder="1"/>
      <protection locked="0"/>
    </xf>
    <xf numFmtId="0" fontId="19" fillId="12" borderId="6" xfId="0" applyFont="1" applyFill="1" applyBorder="1" applyAlignment="1" applyProtection="1">
      <alignment vertical="center" wrapText="1" readingOrder="1"/>
      <protection locked="0"/>
    </xf>
    <xf numFmtId="0" fontId="14" fillId="0" borderId="10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11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0" xfId="0"/>
    <xf numFmtId="0" fontId="26" fillId="6" borderId="6" xfId="0" applyFont="1" applyFill="1" applyBorder="1" applyAlignment="1" applyProtection="1">
      <alignment horizontal="left" vertical="center" wrapText="1" indent="1" readingOrder="1"/>
      <protection locked="0"/>
    </xf>
    <xf numFmtId="4" fontId="26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6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6" fillId="6" borderId="10" xfId="0" applyFont="1" applyFill="1" applyBorder="1" applyAlignment="1" applyProtection="1">
      <alignment horizontal="left" vertical="center" wrapText="1" indent="1" readingOrder="1"/>
      <protection locked="0"/>
    </xf>
    <xf numFmtId="0" fontId="26" fillId="6" borderId="11" xfId="0" applyFont="1" applyFill="1" applyBorder="1" applyAlignment="1" applyProtection="1">
      <alignment horizontal="left" vertical="center" wrapText="1" indent="1" readingOrder="1"/>
      <protection locked="0"/>
    </xf>
    <xf numFmtId="0" fontId="20" fillId="8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8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0" fillId="0" borderId="6" xfId="0" applyFont="1" applyFill="1" applyBorder="1" applyAlignment="1" applyProtection="1">
      <alignment horizontal="left" vertical="center" wrapText="1" readingOrder="1"/>
      <protection locked="0"/>
    </xf>
    <xf numFmtId="4" fontId="20" fillId="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17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3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0" fillId="13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13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13" borderId="3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0" fillId="5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5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0" fillId="0" borderId="0" xfId="0"/>
    <xf numFmtId="0" fontId="19" fillId="0" borderId="6" xfId="0" applyFont="1" applyFill="1" applyBorder="1" applyAlignment="1" applyProtection="1">
      <alignment horizontal="left" vertical="center" wrapText="1" readingOrder="1"/>
      <protection locked="0"/>
    </xf>
    <xf numFmtId="0" fontId="19" fillId="12" borderId="6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20" fillId="3" borderId="1" xfId="0" applyNumberFormat="1" applyFont="1" applyFill="1" applyBorder="1" applyAlignment="1" applyProtection="1">
      <alignment horizontal="left" vertical="center" wrapText="1" indent="1"/>
    </xf>
    <xf numFmtId="0" fontId="20" fillId="3" borderId="2" xfId="0" applyNumberFormat="1" applyFont="1" applyFill="1" applyBorder="1" applyAlignment="1" applyProtection="1">
      <alignment horizontal="left" vertical="center" wrapText="1" indent="1"/>
    </xf>
    <xf numFmtId="0" fontId="20" fillId="3" borderId="4" xfId="0" applyNumberFormat="1" applyFont="1" applyFill="1" applyBorder="1" applyAlignment="1" applyProtection="1">
      <alignment horizontal="left" vertical="center" wrapText="1" indent="1"/>
    </xf>
    <xf numFmtId="0" fontId="20" fillId="0" borderId="1" xfId="0" applyNumberFormat="1" applyFont="1" applyFill="1" applyBorder="1" applyAlignment="1" applyProtection="1">
      <alignment horizontal="left" vertical="center" wrapText="1" indent="1"/>
    </xf>
    <xf numFmtId="0" fontId="20" fillId="0" borderId="2" xfId="0" applyNumberFormat="1" applyFont="1" applyFill="1" applyBorder="1" applyAlignment="1" applyProtection="1">
      <alignment horizontal="left" vertical="center" wrapText="1" indent="1"/>
    </xf>
    <xf numFmtId="0" fontId="20" fillId="0" borderId="4" xfId="0" applyNumberFormat="1" applyFont="1" applyFill="1" applyBorder="1" applyAlignment="1" applyProtection="1">
      <alignment horizontal="left" vertical="center" wrapText="1" indent="1"/>
    </xf>
    <xf numFmtId="0" fontId="20" fillId="0" borderId="1" xfId="0" quotePrefix="1" applyFont="1" applyFill="1" applyBorder="1" applyAlignment="1">
      <alignment horizontal="left" vertical="center" indent="1"/>
    </xf>
    <xf numFmtId="0" fontId="20" fillId="0" borderId="2" xfId="0" applyNumberFormat="1" applyFont="1" applyFill="1" applyBorder="1" applyAlignment="1" applyProtection="1">
      <alignment horizontal="left" vertical="center" indent="1"/>
    </xf>
    <xf numFmtId="0" fontId="8" fillId="0" borderId="0" xfId="0" applyFont="1" applyAlignment="1">
      <alignment wrapText="1"/>
    </xf>
    <xf numFmtId="0" fontId="22" fillId="5" borderId="1" xfId="0" quotePrefix="1" applyFont="1" applyFill="1" applyBorder="1" applyAlignment="1">
      <alignment horizontal="left" vertical="center" wrapText="1" indent="1"/>
    </xf>
    <xf numFmtId="0" fontId="0" fillId="5" borderId="2" xfId="0" applyFont="1" applyFill="1" applyBorder="1" applyAlignment="1">
      <alignment horizontal="left" vertical="center" indent="1"/>
    </xf>
    <xf numFmtId="0" fontId="0" fillId="5" borderId="12" xfId="0" applyFont="1" applyFill="1" applyBorder="1" applyAlignment="1">
      <alignment horizontal="left" vertical="center" inden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12" xfId="0" quotePrefix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20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/>
    </xf>
    <xf numFmtId="0" fontId="22" fillId="3" borderId="2" xfId="0" applyNumberFormat="1" applyFont="1" applyFill="1" applyBorder="1" applyAlignment="1" applyProtection="1">
      <alignment horizontal="left" vertical="center" wrapText="1"/>
    </xf>
    <xf numFmtId="0" fontId="20" fillId="0" borderId="1" xfId="0" quotePrefix="1" applyNumberFormat="1" applyFont="1" applyFill="1" applyBorder="1" applyAlignment="1" applyProtection="1">
      <alignment horizontal="left" vertical="center" wrapText="1" inden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20" fillId="3" borderId="1" xfId="0" quotePrefix="1" applyNumberFormat="1" applyFont="1" applyFill="1" applyBorder="1" applyAlignment="1" applyProtection="1">
      <alignment horizontal="left" vertical="center" wrapText="1"/>
    </xf>
    <xf numFmtId="0" fontId="20" fillId="3" borderId="2" xfId="0" applyNumberFormat="1" applyFont="1" applyFill="1" applyBorder="1" applyAlignment="1" applyProtection="1">
      <alignment vertical="center" wrapText="1"/>
    </xf>
    <xf numFmtId="0" fontId="20" fillId="0" borderId="1" xfId="0" quotePrefix="1" applyFont="1" applyBorder="1" applyAlignment="1">
      <alignment horizontal="left" vertical="center" indent="1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22" fillId="5" borderId="1" xfId="0" quotePrefix="1" applyFont="1" applyFill="1" applyBorder="1" applyAlignment="1">
      <alignment horizontal="center" vertical="center" wrapText="1"/>
    </xf>
    <xf numFmtId="0" fontId="22" fillId="5" borderId="2" xfId="0" quotePrefix="1" applyFont="1" applyFill="1" applyBorder="1" applyAlignment="1">
      <alignment horizontal="center" vertical="center" wrapText="1"/>
    </xf>
    <xf numFmtId="0" fontId="22" fillId="5" borderId="12" xfId="0" quotePrefix="1" applyFont="1" applyFill="1" applyBorder="1" applyAlignment="1">
      <alignment horizontal="center" vertical="center" wrapText="1"/>
    </xf>
    <xf numFmtId="0" fontId="22" fillId="5" borderId="1" xfId="0" quotePrefix="1" applyFont="1" applyFill="1" applyBorder="1" applyAlignment="1">
      <alignment horizontal="left" wrapText="1"/>
    </xf>
    <xf numFmtId="0" fontId="0" fillId="0" borderId="2" xfId="0" applyFont="1" applyBorder="1" applyAlignment="1"/>
    <xf numFmtId="0" fontId="0" fillId="0" borderId="12" xfId="0" applyFont="1" applyBorder="1" applyAlignment="1"/>
    <xf numFmtId="0" fontId="20" fillId="3" borderId="1" xfId="0" quotePrefix="1" applyNumberFormat="1" applyFont="1" applyFill="1" applyBorder="1" applyAlignment="1" applyProtection="1">
      <alignment horizontal="left" vertical="center" wrapText="1" indent="1"/>
    </xf>
    <xf numFmtId="0" fontId="19" fillId="7" borderId="10" xfId="0" applyFont="1" applyFill="1" applyBorder="1" applyAlignment="1" applyProtection="1">
      <alignment horizontal="center" vertical="center" wrapText="1" readingOrder="1"/>
      <protection locked="0"/>
    </xf>
    <xf numFmtId="0" fontId="19" fillId="7" borderId="11" xfId="0" applyFont="1" applyFill="1" applyBorder="1" applyAlignment="1" applyProtection="1">
      <alignment horizontal="center" vertical="center" wrapText="1" readingOrder="1"/>
      <protection locked="0"/>
    </xf>
    <xf numFmtId="0" fontId="19" fillId="3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11" xfId="0" applyFont="1" applyBorder="1" applyAlignment="1">
      <alignment horizontal="left" vertical="center" wrapText="1" indent="1" readingOrder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14" fillId="3" borderId="10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11" xfId="0" applyBorder="1" applyAlignment="1">
      <alignment horizontal="left" vertical="center" wrapText="1" inden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8" borderId="14" xfId="0" applyFont="1" applyFill="1" applyBorder="1" applyAlignment="1" applyProtection="1">
      <alignment horizontal="center" vertical="center" wrapText="1"/>
      <protection locked="0"/>
    </xf>
    <xf numFmtId="0" fontId="19" fillId="8" borderId="15" xfId="0" applyFont="1" applyFill="1" applyBorder="1" applyAlignment="1" applyProtection="1">
      <alignment horizontal="center" vertical="center" wrapText="1"/>
      <protection locked="0"/>
    </xf>
    <xf numFmtId="0" fontId="19" fillId="7" borderId="16" xfId="0" applyFont="1" applyFill="1" applyBorder="1" applyAlignment="1" applyProtection="1">
      <alignment horizontal="center" vertical="center" wrapText="1" readingOrder="1"/>
      <protection locked="0"/>
    </xf>
    <xf numFmtId="0" fontId="0" fillId="8" borderId="16" xfId="0" applyFill="1" applyBorder="1" applyAlignment="1">
      <alignment horizontal="center" vertical="center" wrapText="1" readingOrder="1"/>
    </xf>
    <xf numFmtId="0" fontId="0" fillId="8" borderId="11" xfId="0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8" borderId="10" xfId="0" applyFont="1" applyFill="1" applyBorder="1" applyAlignment="1" applyProtection="1">
      <alignment horizontal="center" vertical="center" wrapText="1" readingOrder="1"/>
      <protection locked="0"/>
    </xf>
    <xf numFmtId="0" fontId="19" fillId="8" borderId="11" xfId="0" applyFont="1" applyFill="1" applyBorder="1" applyAlignment="1">
      <alignment horizontal="center" vertical="center" wrapText="1" readingOrder="1"/>
    </xf>
  </cellXfs>
  <cellStyles count="2">
    <cellStyle name="Normal 2" xfId="1" xr:uid="{00000000-0005-0000-0000-000001000000}"/>
    <cellStyle name="Normalno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FFCC"/>
      <color rgb="FFDDFFDD"/>
      <color rgb="FFCCFFCC"/>
      <color rgb="FFDBE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opLeftCell="A7" workbookViewId="0">
      <selection activeCell="R32" sqref="R32"/>
    </sheetView>
  </sheetViews>
  <sheetFormatPr defaultRowHeight="15" x14ac:dyDescent="0.25"/>
  <cols>
    <col min="5" max="5" width="26.5703125" customWidth="1"/>
    <col min="6" max="6" width="22.42578125" customWidth="1"/>
    <col min="7" max="8" width="20.7109375" customWidth="1"/>
    <col min="9" max="10" width="14.7109375" customWidth="1"/>
  </cols>
  <sheetData>
    <row r="1" spans="1:10" ht="15.75" x14ac:dyDescent="0.25">
      <c r="A1" s="12" t="s">
        <v>287</v>
      </c>
      <c r="B1" s="30"/>
      <c r="C1" s="30"/>
      <c r="D1" s="30"/>
      <c r="E1" s="30"/>
    </row>
    <row r="2" spans="1:10" ht="15.75" x14ac:dyDescent="0.25">
      <c r="A2" s="12" t="s">
        <v>288</v>
      </c>
      <c r="B2" s="30"/>
      <c r="C2" s="30"/>
      <c r="D2" s="30"/>
      <c r="E2" s="30"/>
    </row>
    <row r="3" spans="1:10" ht="15.75" x14ac:dyDescent="0.25">
      <c r="A3" s="12" t="s">
        <v>289</v>
      </c>
      <c r="B3" s="30"/>
      <c r="C3" s="30"/>
      <c r="D3" s="30"/>
      <c r="E3" s="30"/>
    </row>
    <row r="4" spans="1:10" ht="15.75" x14ac:dyDescent="0.25">
      <c r="A4" s="12" t="s">
        <v>290</v>
      </c>
      <c r="B4" s="30"/>
      <c r="C4" s="30"/>
      <c r="D4" s="30"/>
      <c r="E4" s="30"/>
    </row>
    <row r="5" spans="1:10" ht="15.75" x14ac:dyDescent="0.25">
      <c r="A5" s="12" t="s">
        <v>66</v>
      </c>
      <c r="B5" s="30"/>
      <c r="C5" s="30"/>
      <c r="D5" s="30"/>
      <c r="E5" s="30"/>
    </row>
    <row r="6" spans="1:10" ht="15.75" x14ac:dyDescent="0.25">
      <c r="A6" s="12"/>
    </row>
    <row r="7" spans="1:10" ht="42" customHeight="1" x14ac:dyDescent="0.25">
      <c r="A7" s="174" t="s">
        <v>291</v>
      </c>
      <c r="B7" s="174"/>
      <c r="C7" s="174"/>
      <c r="D7" s="174"/>
      <c r="E7" s="174"/>
      <c r="F7" s="174"/>
      <c r="G7" s="174"/>
      <c r="H7" s="174"/>
      <c r="I7" s="174"/>
    </row>
    <row r="8" spans="1:10" ht="15.75" x14ac:dyDescent="0.25">
      <c r="A8" s="175" t="s">
        <v>21</v>
      </c>
      <c r="B8" s="175"/>
      <c r="C8" s="175"/>
      <c r="D8" s="175"/>
      <c r="E8" s="175"/>
      <c r="F8" s="175"/>
      <c r="G8" s="175"/>
      <c r="H8" s="175"/>
      <c r="I8" s="176"/>
    </row>
    <row r="9" spans="1:10" ht="15.75" x14ac:dyDescent="0.25">
      <c r="A9" s="13"/>
      <c r="B9" s="13"/>
      <c r="C9" s="13"/>
      <c r="D9" s="13"/>
      <c r="E9" s="13"/>
      <c r="F9" s="13"/>
      <c r="G9" s="13"/>
      <c r="H9" s="13"/>
      <c r="I9" s="15"/>
    </row>
    <row r="10" spans="1:10" ht="18" customHeight="1" x14ac:dyDescent="0.25">
      <c r="A10" s="175" t="s">
        <v>27</v>
      </c>
      <c r="B10" s="185"/>
      <c r="C10" s="185"/>
      <c r="D10" s="185"/>
      <c r="E10" s="185"/>
      <c r="F10" s="185"/>
      <c r="G10" s="185"/>
      <c r="H10" s="185"/>
      <c r="I10" s="185"/>
    </row>
    <row r="11" spans="1:10" ht="9.9499999999999993" customHeight="1" x14ac:dyDescent="0.25">
      <c r="A11" s="1"/>
      <c r="B11" s="2"/>
      <c r="C11" s="2"/>
      <c r="D11" s="2"/>
      <c r="E11" s="4"/>
      <c r="F11" s="4"/>
      <c r="G11" s="5"/>
      <c r="H11" s="5"/>
      <c r="I11" s="7"/>
    </row>
    <row r="12" spans="1:10" ht="50.25" customHeight="1" x14ac:dyDescent="0.25">
      <c r="A12" s="186" t="s">
        <v>244</v>
      </c>
      <c r="B12" s="187"/>
      <c r="C12" s="187"/>
      <c r="D12" s="187"/>
      <c r="E12" s="188"/>
      <c r="F12" s="66" t="s">
        <v>297</v>
      </c>
      <c r="G12" s="66" t="s">
        <v>293</v>
      </c>
      <c r="H12" s="66" t="s">
        <v>292</v>
      </c>
      <c r="I12" s="66" t="s">
        <v>294</v>
      </c>
      <c r="J12" s="66" t="s">
        <v>295</v>
      </c>
    </row>
    <row r="13" spans="1:10" s="22" customFormat="1" ht="13.5" customHeight="1" x14ac:dyDescent="0.2">
      <c r="A13" s="189" t="s">
        <v>72</v>
      </c>
      <c r="B13" s="190"/>
      <c r="C13" s="190"/>
      <c r="D13" s="190"/>
      <c r="E13" s="191"/>
      <c r="F13" s="113" t="s">
        <v>73</v>
      </c>
      <c r="G13" s="113" t="s">
        <v>74</v>
      </c>
      <c r="H13" s="113" t="s">
        <v>75</v>
      </c>
      <c r="I13" s="113" t="s">
        <v>242</v>
      </c>
      <c r="J13" s="113" t="s">
        <v>243</v>
      </c>
    </row>
    <row r="14" spans="1:10" ht="24.95" customHeight="1" x14ac:dyDescent="0.25">
      <c r="A14" s="177" t="s">
        <v>0</v>
      </c>
      <c r="B14" s="178"/>
      <c r="C14" s="178"/>
      <c r="D14" s="178"/>
      <c r="E14" s="179"/>
      <c r="F14" s="67">
        <f t="shared" ref="F14" si="0">F15+F16</f>
        <v>913544.11</v>
      </c>
      <c r="G14" s="67">
        <f t="shared" ref="G14:H14" si="1">G15+G16</f>
        <v>2491040</v>
      </c>
      <c r="H14" s="67">
        <f t="shared" si="1"/>
        <v>1155185.3700000001</v>
      </c>
      <c r="I14" s="68">
        <f>H14/F14*100</f>
        <v>126.45096797788999</v>
      </c>
      <c r="J14" s="68">
        <f>H14/G14*100</f>
        <v>46.373617846361363</v>
      </c>
    </row>
    <row r="15" spans="1:10" ht="24.95" customHeight="1" x14ac:dyDescent="0.25">
      <c r="A15" s="180" t="s">
        <v>1</v>
      </c>
      <c r="B15" s="181"/>
      <c r="C15" s="181"/>
      <c r="D15" s="181"/>
      <c r="E15" s="182"/>
      <c r="F15" s="69">
        <v>913505.53</v>
      </c>
      <c r="G15" s="69">
        <v>2490840</v>
      </c>
      <c r="H15" s="69">
        <v>1155185.3700000001</v>
      </c>
      <c r="I15" s="70">
        <f>H15/F15*100</f>
        <v>126.4563083706784</v>
      </c>
      <c r="J15" s="70">
        <f>H15/G15*100</f>
        <v>46.37734137881197</v>
      </c>
    </row>
    <row r="16" spans="1:10" ht="24.95" customHeight="1" x14ac:dyDescent="0.25">
      <c r="A16" s="183" t="s">
        <v>2</v>
      </c>
      <c r="B16" s="184"/>
      <c r="C16" s="184"/>
      <c r="D16" s="184"/>
      <c r="E16" s="184"/>
      <c r="F16" s="69">
        <v>38.58</v>
      </c>
      <c r="G16" s="69">
        <v>200</v>
      </c>
      <c r="H16" s="69"/>
      <c r="I16" s="70"/>
      <c r="J16" s="70"/>
    </row>
    <row r="17" spans="1:10" ht="24.95" customHeight="1" x14ac:dyDescent="0.25">
      <c r="A17" s="71" t="s">
        <v>3</v>
      </c>
      <c r="B17" s="72"/>
      <c r="C17" s="72"/>
      <c r="D17" s="72"/>
      <c r="E17" s="72"/>
      <c r="F17" s="73">
        <f>F18+F19</f>
        <v>905363.21</v>
      </c>
      <c r="G17" s="73">
        <f>G18+G19</f>
        <v>2498040</v>
      </c>
      <c r="H17" s="73">
        <f t="shared" ref="H17" si="2">H18+H19</f>
        <v>1154404</v>
      </c>
      <c r="I17" s="74">
        <f>H17/F17*100</f>
        <v>127.50727964746878</v>
      </c>
      <c r="J17" s="74">
        <f>H17/G17*100</f>
        <v>46.212390514163104</v>
      </c>
    </row>
    <row r="18" spans="1:10" ht="24.95" customHeight="1" x14ac:dyDescent="0.25">
      <c r="A18" s="198" t="s">
        <v>4</v>
      </c>
      <c r="B18" s="181"/>
      <c r="C18" s="181"/>
      <c r="D18" s="181"/>
      <c r="E18" s="181"/>
      <c r="F18" s="69">
        <v>897896.74</v>
      </c>
      <c r="G18" s="69">
        <v>2452000</v>
      </c>
      <c r="H18" s="69">
        <v>1152385.6100000001</v>
      </c>
      <c r="I18" s="70">
        <f t="shared" ref="I18:I19" si="3">H18/F18*100</f>
        <v>128.34277692109674</v>
      </c>
      <c r="J18" s="70">
        <f t="shared" ref="J18:J19" si="4">H18/G18*100</f>
        <v>46.997781810766725</v>
      </c>
    </row>
    <row r="19" spans="1:10" ht="24.95" customHeight="1" x14ac:dyDescent="0.25">
      <c r="A19" s="203" t="s">
        <v>5</v>
      </c>
      <c r="B19" s="184"/>
      <c r="C19" s="184"/>
      <c r="D19" s="184"/>
      <c r="E19" s="184"/>
      <c r="F19" s="75">
        <v>7466.47</v>
      </c>
      <c r="G19" s="75">
        <v>46040</v>
      </c>
      <c r="H19" s="75">
        <v>2018.39</v>
      </c>
      <c r="I19" s="70">
        <f t="shared" si="3"/>
        <v>27.032720951132195</v>
      </c>
      <c r="J19" s="70">
        <f t="shared" si="4"/>
        <v>4.3839921807124238</v>
      </c>
    </row>
    <row r="20" spans="1:10" ht="24.95" customHeight="1" x14ac:dyDescent="0.25">
      <c r="A20" s="213" t="s">
        <v>6</v>
      </c>
      <c r="B20" s="178"/>
      <c r="C20" s="178"/>
      <c r="D20" s="178"/>
      <c r="E20" s="178"/>
      <c r="F20" s="76">
        <f t="shared" ref="F20" si="5">F14-F17</f>
        <v>8180.9000000000233</v>
      </c>
      <c r="G20" s="76">
        <f t="shared" ref="G20:H20" si="6">G14-G17</f>
        <v>-7000</v>
      </c>
      <c r="H20" s="76">
        <f t="shared" si="6"/>
        <v>781.37000000011176</v>
      </c>
      <c r="I20" s="74"/>
      <c r="J20" s="74"/>
    </row>
    <row r="21" spans="1:10" ht="24.95" customHeight="1" x14ac:dyDescent="0.25">
      <c r="A21" s="77"/>
      <c r="B21" s="78"/>
      <c r="C21" s="78"/>
      <c r="D21" s="78"/>
      <c r="E21" s="78"/>
      <c r="F21" s="78"/>
      <c r="G21" s="78"/>
      <c r="H21" s="78"/>
      <c r="I21" s="79"/>
      <c r="J21" s="9"/>
    </row>
    <row r="22" spans="1:10" ht="24.95" customHeight="1" x14ac:dyDescent="0.25">
      <c r="A22" s="192" t="s">
        <v>28</v>
      </c>
      <c r="B22" s="193"/>
      <c r="C22" s="193"/>
      <c r="D22" s="193"/>
      <c r="E22" s="193"/>
      <c r="F22" s="193"/>
      <c r="G22" s="193"/>
      <c r="H22" s="193"/>
      <c r="I22" s="193"/>
      <c r="J22" s="9"/>
    </row>
    <row r="23" spans="1:10" ht="9.9499999999999993" customHeight="1" x14ac:dyDescent="0.25">
      <c r="A23" s="77"/>
      <c r="B23" s="78"/>
      <c r="C23" s="78"/>
      <c r="D23" s="78"/>
      <c r="E23" s="78"/>
      <c r="F23" s="78"/>
      <c r="G23" s="78"/>
      <c r="H23" s="78"/>
      <c r="I23" s="79"/>
      <c r="J23" s="9"/>
    </row>
    <row r="24" spans="1:10" ht="41.25" customHeight="1" x14ac:dyDescent="0.25">
      <c r="A24" s="204"/>
      <c r="B24" s="205"/>
      <c r="C24" s="205"/>
      <c r="D24" s="205"/>
      <c r="E24" s="206"/>
      <c r="F24" s="66" t="s">
        <v>281</v>
      </c>
      <c r="G24" s="66" t="s">
        <v>71</v>
      </c>
      <c r="H24" s="66" t="s">
        <v>280</v>
      </c>
      <c r="I24" s="66" t="s">
        <v>69</v>
      </c>
      <c r="J24" s="66" t="s">
        <v>70</v>
      </c>
    </row>
    <row r="25" spans="1:10" s="9" customFormat="1" ht="13.5" customHeight="1" x14ac:dyDescent="0.25">
      <c r="A25" s="207" t="s">
        <v>72</v>
      </c>
      <c r="B25" s="208"/>
      <c r="C25" s="208"/>
      <c r="D25" s="208"/>
      <c r="E25" s="209"/>
      <c r="F25" s="66" t="s">
        <v>73</v>
      </c>
      <c r="G25" s="66" t="s">
        <v>74</v>
      </c>
      <c r="H25" s="66" t="s">
        <v>75</v>
      </c>
      <c r="I25" s="66" t="s">
        <v>242</v>
      </c>
      <c r="J25" s="66" t="s">
        <v>243</v>
      </c>
    </row>
    <row r="26" spans="1:10" ht="24.95" customHeight="1" x14ac:dyDescent="0.25">
      <c r="A26" s="199" t="s">
        <v>8</v>
      </c>
      <c r="B26" s="200"/>
      <c r="C26" s="200"/>
      <c r="D26" s="200"/>
      <c r="E26" s="200"/>
      <c r="F26" s="80">
        <v>0</v>
      </c>
      <c r="G26" s="81">
        <v>0</v>
      </c>
      <c r="H26" s="81">
        <v>0</v>
      </c>
      <c r="I26" s="81">
        <v>0</v>
      </c>
      <c r="J26" s="82">
        <v>0</v>
      </c>
    </row>
    <row r="27" spans="1:10" ht="24.95" customHeight="1" x14ac:dyDescent="0.25">
      <c r="A27" s="199" t="s">
        <v>9</v>
      </c>
      <c r="B27" s="195"/>
      <c r="C27" s="195"/>
      <c r="D27" s="195"/>
      <c r="E27" s="195"/>
      <c r="F27" s="80">
        <v>0</v>
      </c>
      <c r="G27" s="81">
        <v>0</v>
      </c>
      <c r="H27" s="81">
        <v>0</v>
      </c>
      <c r="I27" s="81">
        <v>0</v>
      </c>
      <c r="J27" s="82">
        <v>0</v>
      </c>
    </row>
    <row r="28" spans="1:10" ht="24.95" customHeight="1" x14ac:dyDescent="0.25">
      <c r="A28" s="201" t="s">
        <v>10</v>
      </c>
      <c r="B28" s="202"/>
      <c r="C28" s="202"/>
      <c r="D28" s="202"/>
      <c r="E28" s="202"/>
      <c r="F28" s="83">
        <v>0</v>
      </c>
      <c r="G28" s="84">
        <v>0</v>
      </c>
      <c r="H28" s="84">
        <v>0</v>
      </c>
      <c r="I28" s="84">
        <v>0</v>
      </c>
      <c r="J28" s="85">
        <v>0</v>
      </c>
    </row>
    <row r="29" spans="1:10" ht="24.95" customHeight="1" x14ac:dyDescent="0.25">
      <c r="A29" s="86"/>
      <c r="B29" s="78"/>
      <c r="C29" s="78"/>
      <c r="D29" s="78"/>
      <c r="E29" s="78"/>
      <c r="F29" s="78"/>
      <c r="G29" s="78"/>
      <c r="H29" s="78"/>
      <c r="I29" s="79"/>
      <c r="J29" s="87"/>
    </row>
    <row r="30" spans="1:10" ht="24.95" customHeight="1" x14ac:dyDescent="0.25">
      <c r="A30" s="192" t="s">
        <v>33</v>
      </c>
      <c r="B30" s="193"/>
      <c r="C30" s="193"/>
      <c r="D30" s="193"/>
      <c r="E30" s="193"/>
      <c r="F30" s="193"/>
      <c r="G30" s="193"/>
      <c r="H30" s="193"/>
      <c r="I30" s="193"/>
      <c r="J30" s="88"/>
    </row>
    <row r="31" spans="1:10" ht="9.9499999999999993" customHeight="1" x14ac:dyDescent="0.25">
      <c r="A31" s="86"/>
      <c r="B31" s="78"/>
      <c r="C31" s="78"/>
      <c r="D31" s="78"/>
      <c r="E31" s="78"/>
      <c r="F31" s="78"/>
      <c r="G31" s="78"/>
      <c r="H31" s="78"/>
      <c r="I31" s="79"/>
      <c r="J31" s="89"/>
    </row>
    <row r="32" spans="1:10" ht="46.5" customHeight="1" x14ac:dyDescent="0.25">
      <c r="A32" s="210"/>
      <c r="B32" s="211"/>
      <c r="C32" s="211"/>
      <c r="D32" s="211"/>
      <c r="E32" s="212"/>
      <c r="F32" s="66" t="s">
        <v>280</v>
      </c>
      <c r="G32" s="66" t="s">
        <v>293</v>
      </c>
      <c r="H32" s="66" t="s">
        <v>298</v>
      </c>
      <c r="I32" s="66" t="s">
        <v>294</v>
      </c>
      <c r="J32" s="66" t="s">
        <v>295</v>
      </c>
    </row>
    <row r="33" spans="1:10" s="22" customFormat="1" ht="16.5" customHeight="1" x14ac:dyDescent="0.2">
      <c r="A33" s="189" t="s">
        <v>72</v>
      </c>
      <c r="B33" s="190"/>
      <c r="C33" s="190"/>
      <c r="D33" s="190"/>
      <c r="E33" s="191"/>
      <c r="F33" s="113" t="s">
        <v>73</v>
      </c>
      <c r="G33" s="113" t="s">
        <v>74</v>
      </c>
      <c r="H33" s="113" t="s">
        <v>75</v>
      </c>
      <c r="I33" s="113" t="s">
        <v>242</v>
      </c>
      <c r="J33" s="113" t="s">
        <v>243</v>
      </c>
    </row>
    <row r="34" spans="1:10" ht="32.25" customHeight="1" x14ac:dyDescent="0.25">
      <c r="A34" s="196" t="s">
        <v>29</v>
      </c>
      <c r="B34" s="197"/>
      <c r="C34" s="197"/>
      <c r="D34" s="197"/>
      <c r="E34" s="197"/>
      <c r="F34" s="85">
        <v>0</v>
      </c>
      <c r="G34" s="84">
        <v>7000</v>
      </c>
      <c r="H34" s="84">
        <v>0</v>
      </c>
      <c r="I34" s="84">
        <v>0</v>
      </c>
      <c r="J34" s="85">
        <v>0</v>
      </c>
    </row>
    <row r="35" spans="1:10" ht="30.75" customHeight="1" x14ac:dyDescent="0.25">
      <c r="A35" s="196" t="s">
        <v>7</v>
      </c>
      <c r="B35" s="197"/>
      <c r="C35" s="197"/>
      <c r="D35" s="197"/>
      <c r="E35" s="197"/>
      <c r="F35" s="85">
        <v>0</v>
      </c>
      <c r="G35" s="84">
        <v>0</v>
      </c>
      <c r="H35" s="84">
        <v>0</v>
      </c>
      <c r="I35" s="84">
        <v>0</v>
      </c>
      <c r="J35" s="85">
        <v>0</v>
      </c>
    </row>
    <row r="36" spans="1:10" ht="24.95" customHeight="1" x14ac:dyDescent="0.25">
      <c r="A36" s="9"/>
      <c r="B36" s="9"/>
      <c r="C36" s="9"/>
      <c r="D36" s="9"/>
      <c r="E36" s="9"/>
      <c r="F36" s="31"/>
      <c r="G36" s="31"/>
      <c r="H36" s="31"/>
      <c r="I36" s="31"/>
      <c r="J36" s="90"/>
    </row>
    <row r="37" spans="1:10" ht="24.95" customHeight="1" x14ac:dyDescent="0.25">
      <c r="A37" s="194" t="s">
        <v>11</v>
      </c>
      <c r="B37" s="195"/>
      <c r="C37" s="195"/>
      <c r="D37" s="195"/>
      <c r="E37" s="195"/>
      <c r="F37" s="91">
        <v>0</v>
      </c>
      <c r="G37" s="92">
        <v>7000</v>
      </c>
      <c r="H37" s="92">
        <v>0</v>
      </c>
      <c r="I37" s="92">
        <v>0</v>
      </c>
      <c r="J37" s="82">
        <v>0</v>
      </c>
    </row>
    <row r="38" spans="1:10" ht="8.25" customHeight="1" x14ac:dyDescent="0.25"/>
  </sheetData>
  <mergeCells count="23">
    <mergeCell ref="A30:I30"/>
    <mergeCell ref="A37:E37"/>
    <mergeCell ref="A34:E34"/>
    <mergeCell ref="A35:E35"/>
    <mergeCell ref="A18:E18"/>
    <mergeCell ref="A26:E26"/>
    <mergeCell ref="A27:E27"/>
    <mergeCell ref="A28:E28"/>
    <mergeCell ref="A22:I22"/>
    <mergeCell ref="A19:E19"/>
    <mergeCell ref="A24:E24"/>
    <mergeCell ref="A25:E25"/>
    <mergeCell ref="A33:E33"/>
    <mergeCell ref="A32:E32"/>
    <mergeCell ref="A20:E20"/>
    <mergeCell ref="A7:I7"/>
    <mergeCell ref="A8:I8"/>
    <mergeCell ref="A14:E14"/>
    <mergeCell ref="A15:E15"/>
    <mergeCell ref="A16:E16"/>
    <mergeCell ref="A10:I10"/>
    <mergeCell ref="A12:E12"/>
    <mergeCell ref="A13:E13"/>
  </mergeCells>
  <pageMargins left="0.7" right="0.7" top="0.75" bottom="0.75" header="0.3" footer="0.3"/>
  <pageSetup paperSize="9" scale="83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6"/>
  <sheetViews>
    <sheetView tabSelected="1" workbookViewId="0">
      <selection activeCell="L104" sqref="L104"/>
    </sheetView>
  </sheetViews>
  <sheetFormatPr defaultColWidth="12.7109375" defaultRowHeight="15" x14ac:dyDescent="0.25"/>
  <cols>
    <col min="1" max="1" width="8.7109375" customWidth="1"/>
    <col min="2" max="2" width="52.7109375" customWidth="1"/>
    <col min="3" max="3" width="4.85546875" hidden="1" customWidth="1"/>
    <col min="4" max="4" width="20.7109375" style="101" customWidth="1"/>
    <col min="5" max="6" width="20.7109375" customWidth="1"/>
    <col min="7" max="8" width="14.7109375" customWidth="1"/>
    <col min="9" max="9" width="0" hidden="1" customWidth="1"/>
    <col min="257" max="257" width="7.7109375" customWidth="1"/>
    <col min="258" max="258" width="37.5703125" customWidth="1"/>
    <col min="259" max="259" width="17.5703125" customWidth="1"/>
    <col min="260" max="260" width="15.42578125" customWidth="1"/>
    <col min="261" max="261" width="17.140625" customWidth="1"/>
    <col min="262" max="262" width="0.140625" customWidth="1"/>
    <col min="263" max="263" width="16.5703125" customWidth="1"/>
    <col min="264" max="264" width="14.42578125" customWidth="1"/>
    <col min="265" max="265" width="0" hidden="1" customWidth="1"/>
    <col min="513" max="513" width="7.7109375" customWidth="1"/>
    <col min="514" max="514" width="37.5703125" customWidth="1"/>
    <col min="515" max="515" width="17.5703125" customWidth="1"/>
    <col min="516" max="516" width="15.42578125" customWidth="1"/>
    <col min="517" max="517" width="17.140625" customWidth="1"/>
    <col min="518" max="518" width="0.140625" customWidth="1"/>
    <col min="519" max="519" width="16.5703125" customWidth="1"/>
    <col min="520" max="520" width="14.42578125" customWidth="1"/>
    <col min="521" max="521" width="0" hidden="1" customWidth="1"/>
    <col min="769" max="769" width="7.7109375" customWidth="1"/>
    <col min="770" max="770" width="37.5703125" customWidth="1"/>
    <col min="771" max="771" width="17.5703125" customWidth="1"/>
    <col min="772" max="772" width="15.42578125" customWidth="1"/>
    <col min="773" max="773" width="17.140625" customWidth="1"/>
    <col min="774" max="774" width="0.140625" customWidth="1"/>
    <col min="775" max="775" width="16.5703125" customWidth="1"/>
    <col min="776" max="776" width="14.42578125" customWidth="1"/>
    <col min="777" max="777" width="0" hidden="1" customWidth="1"/>
    <col min="1025" max="1025" width="7.7109375" customWidth="1"/>
    <col min="1026" max="1026" width="37.5703125" customWidth="1"/>
    <col min="1027" max="1027" width="17.5703125" customWidth="1"/>
    <col min="1028" max="1028" width="15.42578125" customWidth="1"/>
    <col min="1029" max="1029" width="17.140625" customWidth="1"/>
    <col min="1030" max="1030" width="0.140625" customWidth="1"/>
    <col min="1031" max="1031" width="16.5703125" customWidth="1"/>
    <col min="1032" max="1032" width="14.42578125" customWidth="1"/>
    <col min="1033" max="1033" width="0" hidden="1" customWidth="1"/>
    <col min="1281" max="1281" width="7.7109375" customWidth="1"/>
    <col min="1282" max="1282" width="37.5703125" customWidth="1"/>
    <col min="1283" max="1283" width="17.5703125" customWidth="1"/>
    <col min="1284" max="1284" width="15.42578125" customWidth="1"/>
    <col min="1285" max="1285" width="17.140625" customWidth="1"/>
    <col min="1286" max="1286" width="0.140625" customWidth="1"/>
    <col min="1287" max="1287" width="16.5703125" customWidth="1"/>
    <col min="1288" max="1288" width="14.42578125" customWidth="1"/>
    <col min="1289" max="1289" width="0" hidden="1" customWidth="1"/>
    <col min="1537" max="1537" width="7.7109375" customWidth="1"/>
    <col min="1538" max="1538" width="37.5703125" customWidth="1"/>
    <col min="1539" max="1539" width="17.5703125" customWidth="1"/>
    <col min="1540" max="1540" width="15.42578125" customWidth="1"/>
    <col min="1541" max="1541" width="17.140625" customWidth="1"/>
    <col min="1542" max="1542" width="0.140625" customWidth="1"/>
    <col min="1543" max="1543" width="16.5703125" customWidth="1"/>
    <col min="1544" max="1544" width="14.42578125" customWidth="1"/>
    <col min="1545" max="1545" width="0" hidden="1" customWidth="1"/>
    <col min="1793" max="1793" width="7.7109375" customWidth="1"/>
    <col min="1794" max="1794" width="37.5703125" customWidth="1"/>
    <col min="1795" max="1795" width="17.5703125" customWidth="1"/>
    <col min="1796" max="1796" width="15.42578125" customWidth="1"/>
    <col min="1797" max="1797" width="17.140625" customWidth="1"/>
    <col min="1798" max="1798" width="0.140625" customWidth="1"/>
    <col min="1799" max="1799" width="16.5703125" customWidth="1"/>
    <col min="1800" max="1800" width="14.42578125" customWidth="1"/>
    <col min="1801" max="1801" width="0" hidden="1" customWidth="1"/>
    <col min="2049" max="2049" width="7.7109375" customWidth="1"/>
    <col min="2050" max="2050" width="37.5703125" customWidth="1"/>
    <col min="2051" max="2051" width="17.5703125" customWidth="1"/>
    <col min="2052" max="2052" width="15.42578125" customWidth="1"/>
    <col min="2053" max="2053" width="17.140625" customWidth="1"/>
    <col min="2054" max="2054" width="0.140625" customWidth="1"/>
    <col min="2055" max="2055" width="16.5703125" customWidth="1"/>
    <col min="2056" max="2056" width="14.42578125" customWidth="1"/>
    <col min="2057" max="2057" width="0" hidden="1" customWidth="1"/>
    <col min="2305" max="2305" width="7.7109375" customWidth="1"/>
    <col min="2306" max="2306" width="37.5703125" customWidth="1"/>
    <col min="2307" max="2307" width="17.5703125" customWidth="1"/>
    <col min="2308" max="2308" width="15.42578125" customWidth="1"/>
    <col min="2309" max="2309" width="17.140625" customWidth="1"/>
    <col min="2310" max="2310" width="0.140625" customWidth="1"/>
    <col min="2311" max="2311" width="16.5703125" customWidth="1"/>
    <col min="2312" max="2312" width="14.42578125" customWidth="1"/>
    <col min="2313" max="2313" width="0" hidden="1" customWidth="1"/>
    <col min="2561" max="2561" width="7.7109375" customWidth="1"/>
    <col min="2562" max="2562" width="37.5703125" customWidth="1"/>
    <col min="2563" max="2563" width="17.5703125" customWidth="1"/>
    <col min="2564" max="2564" width="15.42578125" customWidth="1"/>
    <col min="2565" max="2565" width="17.140625" customWidth="1"/>
    <col min="2566" max="2566" width="0.140625" customWidth="1"/>
    <col min="2567" max="2567" width="16.5703125" customWidth="1"/>
    <col min="2568" max="2568" width="14.42578125" customWidth="1"/>
    <col min="2569" max="2569" width="0" hidden="1" customWidth="1"/>
    <col min="2817" max="2817" width="7.7109375" customWidth="1"/>
    <col min="2818" max="2818" width="37.5703125" customWidth="1"/>
    <col min="2819" max="2819" width="17.5703125" customWidth="1"/>
    <col min="2820" max="2820" width="15.42578125" customWidth="1"/>
    <col min="2821" max="2821" width="17.140625" customWidth="1"/>
    <col min="2822" max="2822" width="0.140625" customWidth="1"/>
    <col min="2823" max="2823" width="16.5703125" customWidth="1"/>
    <col min="2824" max="2824" width="14.42578125" customWidth="1"/>
    <col min="2825" max="2825" width="0" hidden="1" customWidth="1"/>
    <col min="3073" max="3073" width="7.7109375" customWidth="1"/>
    <col min="3074" max="3074" width="37.5703125" customWidth="1"/>
    <col min="3075" max="3075" width="17.5703125" customWidth="1"/>
    <col min="3076" max="3076" width="15.42578125" customWidth="1"/>
    <col min="3077" max="3077" width="17.140625" customWidth="1"/>
    <col min="3078" max="3078" width="0.140625" customWidth="1"/>
    <col min="3079" max="3079" width="16.5703125" customWidth="1"/>
    <col min="3080" max="3080" width="14.42578125" customWidth="1"/>
    <col min="3081" max="3081" width="0" hidden="1" customWidth="1"/>
    <col min="3329" max="3329" width="7.7109375" customWidth="1"/>
    <col min="3330" max="3330" width="37.5703125" customWidth="1"/>
    <col min="3331" max="3331" width="17.5703125" customWidth="1"/>
    <col min="3332" max="3332" width="15.42578125" customWidth="1"/>
    <col min="3333" max="3333" width="17.140625" customWidth="1"/>
    <col min="3334" max="3334" width="0.140625" customWidth="1"/>
    <col min="3335" max="3335" width="16.5703125" customWidth="1"/>
    <col min="3336" max="3336" width="14.42578125" customWidth="1"/>
    <col min="3337" max="3337" width="0" hidden="1" customWidth="1"/>
    <col min="3585" max="3585" width="7.7109375" customWidth="1"/>
    <col min="3586" max="3586" width="37.5703125" customWidth="1"/>
    <col min="3587" max="3587" width="17.5703125" customWidth="1"/>
    <col min="3588" max="3588" width="15.42578125" customWidth="1"/>
    <col min="3589" max="3589" width="17.140625" customWidth="1"/>
    <col min="3590" max="3590" width="0.140625" customWidth="1"/>
    <col min="3591" max="3591" width="16.5703125" customWidth="1"/>
    <col min="3592" max="3592" width="14.42578125" customWidth="1"/>
    <col min="3593" max="3593" width="0" hidden="1" customWidth="1"/>
    <col min="3841" max="3841" width="7.7109375" customWidth="1"/>
    <col min="3842" max="3842" width="37.5703125" customWidth="1"/>
    <col min="3843" max="3843" width="17.5703125" customWidth="1"/>
    <col min="3844" max="3844" width="15.42578125" customWidth="1"/>
    <col min="3845" max="3845" width="17.140625" customWidth="1"/>
    <col min="3846" max="3846" width="0.140625" customWidth="1"/>
    <col min="3847" max="3847" width="16.5703125" customWidth="1"/>
    <col min="3848" max="3848" width="14.42578125" customWidth="1"/>
    <col min="3849" max="3849" width="0" hidden="1" customWidth="1"/>
    <col min="4097" max="4097" width="7.7109375" customWidth="1"/>
    <col min="4098" max="4098" width="37.5703125" customWidth="1"/>
    <col min="4099" max="4099" width="17.5703125" customWidth="1"/>
    <col min="4100" max="4100" width="15.42578125" customWidth="1"/>
    <col min="4101" max="4101" width="17.140625" customWidth="1"/>
    <col min="4102" max="4102" width="0.140625" customWidth="1"/>
    <col min="4103" max="4103" width="16.5703125" customWidth="1"/>
    <col min="4104" max="4104" width="14.42578125" customWidth="1"/>
    <col min="4105" max="4105" width="0" hidden="1" customWidth="1"/>
    <col min="4353" max="4353" width="7.7109375" customWidth="1"/>
    <col min="4354" max="4354" width="37.5703125" customWidth="1"/>
    <col min="4355" max="4355" width="17.5703125" customWidth="1"/>
    <col min="4356" max="4356" width="15.42578125" customWidth="1"/>
    <col min="4357" max="4357" width="17.140625" customWidth="1"/>
    <col min="4358" max="4358" width="0.140625" customWidth="1"/>
    <col min="4359" max="4359" width="16.5703125" customWidth="1"/>
    <col min="4360" max="4360" width="14.42578125" customWidth="1"/>
    <col min="4361" max="4361" width="0" hidden="1" customWidth="1"/>
    <col min="4609" max="4609" width="7.7109375" customWidth="1"/>
    <col min="4610" max="4610" width="37.5703125" customWidth="1"/>
    <col min="4611" max="4611" width="17.5703125" customWidth="1"/>
    <col min="4612" max="4612" width="15.42578125" customWidth="1"/>
    <col min="4613" max="4613" width="17.140625" customWidth="1"/>
    <col min="4614" max="4614" width="0.140625" customWidth="1"/>
    <col min="4615" max="4615" width="16.5703125" customWidth="1"/>
    <col min="4616" max="4616" width="14.42578125" customWidth="1"/>
    <col min="4617" max="4617" width="0" hidden="1" customWidth="1"/>
    <col min="4865" max="4865" width="7.7109375" customWidth="1"/>
    <col min="4866" max="4866" width="37.5703125" customWidth="1"/>
    <col min="4867" max="4867" width="17.5703125" customWidth="1"/>
    <col min="4868" max="4868" width="15.42578125" customWidth="1"/>
    <col min="4869" max="4869" width="17.140625" customWidth="1"/>
    <col min="4870" max="4870" width="0.140625" customWidth="1"/>
    <col min="4871" max="4871" width="16.5703125" customWidth="1"/>
    <col min="4872" max="4872" width="14.42578125" customWidth="1"/>
    <col min="4873" max="4873" width="0" hidden="1" customWidth="1"/>
    <col min="5121" max="5121" width="7.7109375" customWidth="1"/>
    <col min="5122" max="5122" width="37.5703125" customWidth="1"/>
    <col min="5123" max="5123" width="17.5703125" customWidth="1"/>
    <col min="5124" max="5124" width="15.42578125" customWidth="1"/>
    <col min="5125" max="5125" width="17.140625" customWidth="1"/>
    <col min="5126" max="5126" width="0.140625" customWidth="1"/>
    <col min="5127" max="5127" width="16.5703125" customWidth="1"/>
    <col min="5128" max="5128" width="14.42578125" customWidth="1"/>
    <col min="5129" max="5129" width="0" hidden="1" customWidth="1"/>
    <col min="5377" max="5377" width="7.7109375" customWidth="1"/>
    <col min="5378" max="5378" width="37.5703125" customWidth="1"/>
    <col min="5379" max="5379" width="17.5703125" customWidth="1"/>
    <col min="5380" max="5380" width="15.42578125" customWidth="1"/>
    <col min="5381" max="5381" width="17.140625" customWidth="1"/>
    <col min="5382" max="5382" width="0.140625" customWidth="1"/>
    <col min="5383" max="5383" width="16.5703125" customWidth="1"/>
    <col min="5384" max="5384" width="14.42578125" customWidth="1"/>
    <col min="5385" max="5385" width="0" hidden="1" customWidth="1"/>
    <col min="5633" max="5633" width="7.7109375" customWidth="1"/>
    <col min="5634" max="5634" width="37.5703125" customWidth="1"/>
    <col min="5635" max="5635" width="17.5703125" customWidth="1"/>
    <col min="5636" max="5636" width="15.42578125" customWidth="1"/>
    <col min="5637" max="5637" width="17.140625" customWidth="1"/>
    <col min="5638" max="5638" width="0.140625" customWidth="1"/>
    <col min="5639" max="5639" width="16.5703125" customWidth="1"/>
    <col min="5640" max="5640" width="14.42578125" customWidth="1"/>
    <col min="5641" max="5641" width="0" hidden="1" customWidth="1"/>
    <col min="5889" max="5889" width="7.7109375" customWidth="1"/>
    <col min="5890" max="5890" width="37.5703125" customWidth="1"/>
    <col min="5891" max="5891" width="17.5703125" customWidth="1"/>
    <col min="5892" max="5892" width="15.42578125" customWidth="1"/>
    <col min="5893" max="5893" width="17.140625" customWidth="1"/>
    <col min="5894" max="5894" width="0.140625" customWidth="1"/>
    <col min="5895" max="5895" width="16.5703125" customWidth="1"/>
    <col min="5896" max="5896" width="14.42578125" customWidth="1"/>
    <col min="5897" max="5897" width="0" hidden="1" customWidth="1"/>
    <col min="6145" max="6145" width="7.7109375" customWidth="1"/>
    <col min="6146" max="6146" width="37.5703125" customWidth="1"/>
    <col min="6147" max="6147" width="17.5703125" customWidth="1"/>
    <col min="6148" max="6148" width="15.42578125" customWidth="1"/>
    <col min="6149" max="6149" width="17.140625" customWidth="1"/>
    <col min="6150" max="6150" width="0.140625" customWidth="1"/>
    <col min="6151" max="6151" width="16.5703125" customWidth="1"/>
    <col min="6152" max="6152" width="14.42578125" customWidth="1"/>
    <col min="6153" max="6153" width="0" hidden="1" customWidth="1"/>
    <col min="6401" max="6401" width="7.7109375" customWidth="1"/>
    <col min="6402" max="6402" width="37.5703125" customWidth="1"/>
    <col min="6403" max="6403" width="17.5703125" customWidth="1"/>
    <col min="6404" max="6404" width="15.42578125" customWidth="1"/>
    <col min="6405" max="6405" width="17.140625" customWidth="1"/>
    <col min="6406" max="6406" width="0.140625" customWidth="1"/>
    <col min="6407" max="6407" width="16.5703125" customWidth="1"/>
    <col min="6408" max="6408" width="14.42578125" customWidth="1"/>
    <col min="6409" max="6409" width="0" hidden="1" customWidth="1"/>
    <col min="6657" max="6657" width="7.7109375" customWidth="1"/>
    <col min="6658" max="6658" width="37.5703125" customWidth="1"/>
    <col min="6659" max="6659" width="17.5703125" customWidth="1"/>
    <col min="6660" max="6660" width="15.42578125" customWidth="1"/>
    <col min="6661" max="6661" width="17.140625" customWidth="1"/>
    <col min="6662" max="6662" width="0.140625" customWidth="1"/>
    <col min="6663" max="6663" width="16.5703125" customWidth="1"/>
    <col min="6664" max="6664" width="14.42578125" customWidth="1"/>
    <col min="6665" max="6665" width="0" hidden="1" customWidth="1"/>
    <col min="6913" max="6913" width="7.7109375" customWidth="1"/>
    <col min="6914" max="6914" width="37.5703125" customWidth="1"/>
    <col min="6915" max="6915" width="17.5703125" customWidth="1"/>
    <col min="6916" max="6916" width="15.42578125" customWidth="1"/>
    <col min="6917" max="6917" width="17.140625" customWidth="1"/>
    <col min="6918" max="6918" width="0.140625" customWidth="1"/>
    <col min="6919" max="6919" width="16.5703125" customWidth="1"/>
    <col min="6920" max="6920" width="14.42578125" customWidth="1"/>
    <col min="6921" max="6921" width="0" hidden="1" customWidth="1"/>
    <col min="7169" max="7169" width="7.7109375" customWidth="1"/>
    <col min="7170" max="7170" width="37.5703125" customWidth="1"/>
    <col min="7171" max="7171" width="17.5703125" customWidth="1"/>
    <col min="7172" max="7172" width="15.42578125" customWidth="1"/>
    <col min="7173" max="7173" width="17.140625" customWidth="1"/>
    <col min="7174" max="7174" width="0.140625" customWidth="1"/>
    <col min="7175" max="7175" width="16.5703125" customWidth="1"/>
    <col min="7176" max="7176" width="14.42578125" customWidth="1"/>
    <col min="7177" max="7177" width="0" hidden="1" customWidth="1"/>
    <col min="7425" max="7425" width="7.7109375" customWidth="1"/>
    <col min="7426" max="7426" width="37.5703125" customWidth="1"/>
    <col min="7427" max="7427" width="17.5703125" customWidth="1"/>
    <col min="7428" max="7428" width="15.42578125" customWidth="1"/>
    <col min="7429" max="7429" width="17.140625" customWidth="1"/>
    <col min="7430" max="7430" width="0.140625" customWidth="1"/>
    <col min="7431" max="7431" width="16.5703125" customWidth="1"/>
    <col min="7432" max="7432" width="14.42578125" customWidth="1"/>
    <col min="7433" max="7433" width="0" hidden="1" customWidth="1"/>
    <col min="7681" max="7681" width="7.7109375" customWidth="1"/>
    <col min="7682" max="7682" width="37.5703125" customWidth="1"/>
    <col min="7683" max="7683" width="17.5703125" customWidth="1"/>
    <col min="7684" max="7684" width="15.42578125" customWidth="1"/>
    <col min="7685" max="7685" width="17.140625" customWidth="1"/>
    <col min="7686" max="7686" width="0.140625" customWidth="1"/>
    <col min="7687" max="7687" width="16.5703125" customWidth="1"/>
    <col min="7688" max="7688" width="14.42578125" customWidth="1"/>
    <col min="7689" max="7689" width="0" hidden="1" customWidth="1"/>
    <col min="7937" max="7937" width="7.7109375" customWidth="1"/>
    <col min="7938" max="7938" width="37.5703125" customWidth="1"/>
    <col min="7939" max="7939" width="17.5703125" customWidth="1"/>
    <col min="7940" max="7940" width="15.42578125" customWidth="1"/>
    <col min="7941" max="7941" width="17.140625" customWidth="1"/>
    <col min="7942" max="7942" width="0.140625" customWidth="1"/>
    <col min="7943" max="7943" width="16.5703125" customWidth="1"/>
    <col min="7944" max="7944" width="14.42578125" customWidth="1"/>
    <col min="7945" max="7945" width="0" hidden="1" customWidth="1"/>
    <col min="8193" max="8193" width="7.7109375" customWidth="1"/>
    <col min="8194" max="8194" width="37.5703125" customWidth="1"/>
    <col min="8195" max="8195" width="17.5703125" customWidth="1"/>
    <col min="8196" max="8196" width="15.42578125" customWidth="1"/>
    <col min="8197" max="8197" width="17.140625" customWidth="1"/>
    <col min="8198" max="8198" width="0.140625" customWidth="1"/>
    <col min="8199" max="8199" width="16.5703125" customWidth="1"/>
    <col min="8200" max="8200" width="14.42578125" customWidth="1"/>
    <col min="8201" max="8201" width="0" hidden="1" customWidth="1"/>
    <col min="8449" max="8449" width="7.7109375" customWidth="1"/>
    <col min="8450" max="8450" width="37.5703125" customWidth="1"/>
    <col min="8451" max="8451" width="17.5703125" customWidth="1"/>
    <col min="8452" max="8452" width="15.42578125" customWidth="1"/>
    <col min="8453" max="8453" width="17.140625" customWidth="1"/>
    <col min="8454" max="8454" width="0.140625" customWidth="1"/>
    <col min="8455" max="8455" width="16.5703125" customWidth="1"/>
    <col min="8456" max="8456" width="14.42578125" customWidth="1"/>
    <col min="8457" max="8457" width="0" hidden="1" customWidth="1"/>
    <col min="8705" max="8705" width="7.7109375" customWidth="1"/>
    <col min="8706" max="8706" width="37.5703125" customWidth="1"/>
    <col min="8707" max="8707" width="17.5703125" customWidth="1"/>
    <col min="8708" max="8708" width="15.42578125" customWidth="1"/>
    <col min="8709" max="8709" width="17.140625" customWidth="1"/>
    <col min="8710" max="8710" width="0.140625" customWidth="1"/>
    <col min="8711" max="8711" width="16.5703125" customWidth="1"/>
    <col min="8712" max="8712" width="14.42578125" customWidth="1"/>
    <col min="8713" max="8713" width="0" hidden="1" customWidth="1"/>
    <col min="8961" max="8961" width="7.7109375" customWidth="1"/>
    <col min="8962" max="8962" width="37.5703125" customWidth="1"/>
    <col min="8963" max="8963" width="17.5703125" customWidth="1"/>
    <col min="8964" max="8964" width="15.42578125" customWidth="1"/>
    <col min="8965" max="8965" width="17.140625" customWidth="1"/>
    <col min="8966" max="8966" width="0.140625" customWidth="1"/>
    <col min="8967" max="8967" width="16.5703125" customWidth="1"/>
    <col min="8968" max="8968" width="14.42578125" customWidth="1"/>
    <col min="8969" max="8969" width="0" hidden="1" customWidth="1"/>
    <col min="9217" max="9217" width="7.7109375" customWidth="1"/>
    <col min="9218" max="9218" width="37.5703125" customWidth="1"/>
    <col min="9219" max="9219" width="17.5703125" customWidth="1"/>
    <col min="9220" max="9220" width="15.42578125" customWidth="1"/>
    <col min="9221" max="9221" width="17.140625" customWidth="1"/>
    <col min="9222" max="9222" width="0.140625" customWidth="1"/>
    <col min="9223" max="9223" width="16.5703125" customWidth="1"/>
    <col min="9224" max="9224" width="14.42578125" customWidth="1"/>
    <col min="9225" max="9225" width="0" hidden="1" customWidth="1"/>
    <col min="9473" max="9473" width="7.7109375" customWidth="1"/>
    <col min="9474" max="9474" width="37.5703125" customWidth="1"/>
    <col min="9475" max="9475" width="17.5703125" customWidth="1"/>
    <col min="9476" max="9476" width="15.42578125" customWidth="1"/>
    <col min="9477" max="9477" width="17.140625" customWidth="1"/>
    <col min="9478" max="9478" width="0.140625" customWidth="1"/>
    <col min="9479" max="9479" width="16.5703125" customWidth="1"/>
    <col min="9480" max="9480" width="14.42578125" customWidth="1"/>
    <col min="9481" max="9481" width="0" hidden="1" customWidth="1"/>
    <col min="9729" max="9729" width="7.7109375" customWidth="1"/>
    <col min="9730" max="9730" width="37.5703125" customWidth="1"/>
    <col min="9731" max="9731" width="17.5703125" customWidth="1"/>
    <col min="9732" max="9732" width="15.42578125" customWidth="1"/>
    <col min="9733" max="9733" width="17.140625" customWidth="1"/>
    <col min="9734" max="9734" width="0.140625" customWidth="1"/>
    <col min="9735" max="9735" width="16.5703125" customWidth="1"/>
    <col min="9736" max="9736" width="14.42578125" customWidth="1"/>
    <col min="9737" max="9737" width="0" hidden="1" customWidth="1"/>
    <col min="9985" max="9985" width="7.7109375" customWidth="1"/>
    <col min="9986" max="9986" width="37.5703125" customWidth="1"/>
    <col min="9987" max="9987" width="17.5703125" customWidth="1"/>
    <col min="9988" max="9988" width="15.42578125" customWidth="1"/>
    <col min="9989" max="9989" width="17.140625" customWidth="1"/>
    <col min="9990" max="9990" width="0.140625" customWidth="1"/>
    <col min="9991" max="9991" width="16.5703125" customWidth="1"/>
    <col min="9992" max="9992" width="14.42578125" customWidth="1"/>
    <col min="9993" max="9993" width="0" hidden="1" customWidth="1"/>
    <col min="10241" max="10241" width="7.7109375" customWidth="1"/>
    <col min="10242" max="10242" width="37.5703125" customWidth="1"/>
    <col min="10243" max="10243" width="17.5703125" customWidth="1"/>
    <col min="10244" max="10244" width="15.42578125" customWidth="1"/>
    <col min="10245" max="10245" width="17.140625" customWidth="1"/>
    <col min="10246" max="10246" width="0.140625" customWidth="1"/>
    <col min="10247" max="10247" width="16.5703125" customWidth="1"/>
    <col min="10248" max="10248" width="14.42578125" customWidth="1"/>
    <col min="10249" max="10249" width="0" hidden="1" customWidth="1"/>
    <col min="10497" max="10497" width="7.7109375" customWidth="1"/>
    <col min="10498" max="10498" width="37.5703125" customWidth="1"/>
    <col min="10499" max="10499" width="17.5703125" customWidth="1"/>
    <col min="10500" max="10500" width="15.42578125" customWidth="1"/>
    <col min="10501" max="10501" width="17.140625" customWidth="1"/>
    <col min="10502" max="10502" width="0.140625" customWidth="1"/>
    <col min="10503" max="10503" width="16.5703125" customWidth="1"/>
    <col min="10504" max="10504" width="14.42578125" customWidth="1"/>
    <col min="10505" max="10505" width="0" hidden="1" customWidth="1"/>
    <col min="10753" max="10753" width="7.7109375" customWidth="1"/>
    <col min="10754" max="10754" width="37.5703125" customWidth="1"/>
    <col min="10755" max="10755" width="17.5703125" customWidth="1"/>
    <col min="10756" max="10756" width="15.42578125" customWidth="1"/>
    <col min="10757" max="10757" width="17.140625" customWidth="1"/>
    <col min="10758" max="10758" width="0.140625" customWidth="1"/>
    <col min="10759" max="10759" width="16.5703125" customWidth="1"/>
    <col min="10760" max="10760" width="14.42578125" customWidth="1"/>
    <col min="10761" max="10761" width="0" hidden="1" customWidth="1"/>
    <col min="11009" max="11009" width="7.7109375" customWidth="1"/>
    <col min="11010" max="11010" width="37.5703125" customWidth="1"/>
    <col min="11011" max="11011" width="17.5703125" customWidth="1"/>
    <col min="11012" max="11012" width="15.42578125" customWidth="1"/>
    <col min="11013" max="11013" width="17.140625" customWidth="1"/>
    <col min="11014" max="11014" width="0.140625" customWidth="1"/>
    <col min="11015" max="11015" width="16.5703125" customWidth="1"/>
    <col min="11016" max="11016" width="14.42578125" customWidth="1"/>
    <col min="11017" max="11017" width="0" hidden="1" customWidth="1"/>
    <col min="11265" max="11265" width="7.7109375" customWidth="1"/>
    <col min="11266" max="11266" width="37.5703125" customWidth="1"/>
    <col min="11267" max="11267" width="17.5703125" customWidth="1"/>
    <col min="11268" max="11268" width="15.42578125" customWidth="1"/>
    <col min="11269" max="11269" width="17.140625" customWidth="1"/>
    <col min="11270" max="11270" width="0.140625" customWidth="1"/>
    <col min="11271" max="11271" width="16.5703125" customWidth="1"/>
    <col min="11272" max="11272" width="14.42578125" customWidth="1"/>
    <col min="11273" max="11273" width="0" hidden="1" customWidth="1"/>
    <col min="11521" max="11521" width="7.7109375" customWidth="1"/>
    <col min="11522" max="11522" width="37.5703125" customWidth="1"/>
    <col min="11523" max="11523" width="17.5703125" customWidth="1"/>
    <col min="11524" max="11524" width="15.42578125" customWidth="1"/>
    <col min="11525" max="11525" width="17.140625" customWidth="1"/>
    <col min="11526" max="11526" width="0.140625" customWidth="1"/>
    <col min="11527" max="11527" width="16.5703125" customWidth="1"/>
    <col min="11528" max="11528" width="14.42578125" customWidth="1"/>
    <col min="11529" max="11529" width="0" hidden="1" customWidth="1"/>
    <col min="11777" max="11777" width="7.7109375" customWidth="1"/>
    <col min="11778" max="11778" width="37.5703125" customWidth="1"/>
    <col min="11779" max="11779" width="17.5703125" customWidth="1"/>
    <col min="11780" max="11780" width="15.42578125" customWidth="1"/>
    <col min="11781" max="11781" width="17.140625" customWidth="1"/>
    <col min="11782" max="11782" width="0.140625" customWidth="1"/>
    <col min="11783" max="11783" width="16.5703125" customWidth="1"/>
    <col min="11784" max="11784" width="14.42578125" customWidth="1"/>
    <col min="11785" max="11785" width="0" hidden="1" customWidth="1"/>
    <col min="12033" max="12033" width="7.7109375" customWidth="1"/>
    <col min="12034" max="12034" width="37.5703125" customWidth="1"/>
    <col min="12035" max="12035" width="17.5703125" customWidth="1"/>
    <col min="12036" max="12036" width="15.42578125" customWidth="1"/>
    <col min="12037" max="12037" width="17.140625" customWidth="1"/>
    <col min="12038" max="12038" width="0.140625" customWidth="1"/>
    <col min="12039" max="12039" width="16.5703125" customWidth="1"/>
    <col min="12040" max="12040" width="14.42578125" customWidth="1"/>
    <col min="12041" max="12041" width="0" hidden="1" customWidth="1"/>
    <col min="12289" max="12289" width="7.7109375" customWidth="1"/>
    <col min="12290" max="12290" width="37.5703125" customWidth="1"/>
    <col min="12291" max="12291" width="17.5703125" customWidth="1"/>
    <col min="12292" max="12292" width="15.42578125" customWidth="1"/>
    <col min="12293" max="12293" width="17.140625" customWidth="1"/>
    <col min="12294" max="12294" width="0.140625" customWidth="1"/>
    <col min="12295" max="12295" width="16.5703125" customWidth="1"/>
    <col min="12296" max="12296" width="14.42578125" customWidth="1"/>
    <col min="12297" max="12297" width="0" hidden="1" customWidth="1"/>
    <col min="12545" max="12545" width="7.7109375" customWidth="1"/>
    <col min="12546" max="12546" width="37.5703125" customWidth="1"/>
    <col min="12547" max="12547" width="17.5703125" customWidth="1"/>
    <col min="12548" max="12548" width="15.42578125" customWidth="1"/>
    <col min="12549" max="12549" width="17.140625" customWidth="1"/>
    <col min="12550" max="12550" width="0.140625" customWidth="1"/>
    <col min="12551" max="12551" width="16.5703125" customWidth="1"/>
    <col min="12552" max="12552" width="14.42578125" customWidth="1"/>
    <col min="12553" max="12553" width="0" hidden="1" customWidth="1"/>
    <col min="12801" max="12801" width="7.7109375" customWidth="1"/>
    <col min="12802" max="12802" width="37.5703125" customWidth="1"/>
    <col min="12803" max="12803" width="17.5703125" customWidth="1"/>
    <col min="12804" max="12804" width="15.42578125" customWidth="1"/>
    <col min="12805" max="12805" width="17.140625" customWidth="1"/>
    <col min="12806" max="12806" width="0.140625" customWidth="1"/>
    <col min="12807" max="12807" width="16.5703125" customWidth="1"/>
    <col min="12808" max="12808" width="14.42578125" customWidth="1"/>
    <col min="12809" max="12809" width="0" hidden="1" customWidth="1"/>
    <col min="13057" max="13057" width="7.7109375" customWidth="1"/>
    <col min="13058" max="13058" width="37.5703125" customWidth="1"/>
    <col min="13059" max="13059" width="17.5703125" customWidth="1"/>
    <col min="13060" max="13060" width="15.42578125" customWidth="1"/>
    <col min="13061" max="13061" width="17.140625" customWidth="1"/>
    <col min="13062" max="13062" width="0.140625" customWidth="1"/>
    <col min="13063" max="13063" width="16.5703125" customWidth="1"/>
    <col min="13064" max="13064" width="14.42578125" customWidth="1"/>
    <col min="13065" max="13065" width="0" hidden="1" customWidth="1"/>
    <col min="13313" max="13313" width="7.7109375" customWidth="1"/>
    <col min="13314" max="13314" width="37.5703125" customWidth="1"/>
    <col min="13315" max="13315" width="17.5703125" customWidth="1"/>
    <col min="13316" max="13316" width="15.42578125" customWidth="1"/>
    <col min="13317" max="13317" width="17.140625" customWidth="1"/>
    <col min="13318" max="13318" width="0.140625" customWidth="1"/>
    <col min="13319" max="13319" width="16.5703125" customWidth="1"/>
    <col min="13320" max="13320" width="14.42578125" customWidth="1"/>
    <col min="13321" max="13321" width="0" hidden="1" customWidth="1"/>
    <col min="13569" max="13569" width="7.7109375" customWidth="1"/>
    <col min="13570" max="13570" width="37.5703125" customWidth="1"/>
    <col min="13571" max="13571" width="17.5703125" customWidth="1"/>
    <col min="13572" max="13572" width="15.42578125" customWidth="1"/>
    <col min="13573" max="13573" width="17.140625" customWidth="1"/>
    <col min="13574" max="13574" width="0.140625" customWidth="1"/>
    <col min="13575" max="13575" width="16.5703125" customWidth="1"/>
    <col min="13576" max="13576" width="14.42578125" customWidth="1"/>
    <col min="13577" max="13577" width="0" hidden="1" customWidth="1"/>
    <col min="13825" max="13825" width="7.7109375" customWidth="1"/>
    <col min="13826" max="13826" width="37.5703125" customWidth="1"/>
    <col min="13827" max="13827" width="17.5703125" customWidth="1"/>
    <col min="13828" max="13828" width="15.42578125" customWidth="1"/>
    <col min="13829" max="13829" width="17.140625" customWidth="1"/>
    <col min="13830" max="13830" width="0.140625" customWidth="1"/>
    <col min="13831" max="13831" width="16.5703125" customWidth="1"/>
    <col min="13832" max="13832" width="14.42578125" customWidth="1"/>
    <col min="13833" max="13833" width="0" hidden="1" customWidth="1"/>
    <col min="14081" max="14081" width="7.7109375" customWidth="1"/>
    <col min="14082" max="14082" width="37.5703125" customWidth="1"/>
    <col min="14083" max="14083" width="17.5703125" customWidth="1"/>
    <col min="14084" max="14084" width="15.42578125" customWidth="1"/>
    <col min="14085" max="14085" width="17.140625" customWidth="1"/>
    <col min="14086" max="14086" width="0.140625" customWidth="1"/>
    <col min="14087" max="14087" width="16.5703125" customWidth="1"/>
    <col min="14088" max="14088" width="14.42578125" customWidth="1"/>
    <col min="14089" max="14089" width="0" hidden="1" customWidth="1"/>
    <col min="14337" max="14337" width="7.7109375" customWidth="1"/>
    <col min="14338" max="14338" width="37.5703125" customWidth="1"/>
    <col min="14339" max="14339" width="17.5703125" customWidth="1"/>
    <col min="14340" max="14340" width="15.42578125" customWidth="1"/>
    <col min="14341" max="14341" width="17.140625" customWidth="1"/>
    <col min="14342" max="14342" width="0.140625" customWidth="1"/>
    <col min="14343" max="14343" width="16.5703125" customWidth="1"/>
    <col min="14344" max="14344" width="14.42578125" customWidth="1"/>
    <col min="14345" max="14345" width="0" hidden="1" customWidth="1"/>
    <col min="14593" max="14593" width="7.7109375" customWidth="1"/>
    <col min="14594" max="14594" width="37.5703125" customWidth="1"/>
    <col min="14595" max="14595" width="17.5703125" customWidth="1"/>
    <col min="14596" max="14596" width="15.42578125" customWidth="1"/>
    <col min="14597" max="14597" width="17.140625" customWidth="1"/>
    <col min="14598" max="14598" width="0.140625" customWidth="1"/>
    <col min="14599" max="14599" width="16.5703125" customWidth="1"/>
    <col min="14600" max="14600" width="14.42578125" customWidth="1"/>
    <col min="14601" max="14601" width="0" hidden="1" customWidth="1"/>
    <col min="14849" max="14849" width="7.7109375" customWidth="1"/>
    <col min="14850" max="14850" width="37.5703125" customWidth="1"/>
    <col min="14851" max="14851" width="17.5703125" customWidth="1"/>
    <col min="14852" max="14852" width="15.42578125" customWidth="1"/>
    <col min="14853" max="14853" width="17.140625" customWidth="1"/>
    <col min="14854" max="14854" width="0.140625" customWidth="1"/>
    <col min="14855" max="14855" width="16.5703125" customWidth="1"/>
    <col min="14856" max="14856" width="14.42578125" customWidth="1"/>
    <col min="14857" max="14857" width="0" hidden="1" customWidth="1"/>
    <col min="15105" max="15105" width="7.7109375" customWidth="1"/>
    <col min="15106" max="15106" width="37.5703125" customWidth="1"/>
    <col min="15107" max="15107" width="17.5703125" customWidth="1"/>
    <col min="15108" max="15108" width="15.42578125" customWidth="1"/>
    <col min="15109" max="15109" width="17.140625" customWidth="1"/>
    <col min="15110" max="15110" width="0.140625" customWidth="1"/>
    <col min="15111" max="15111" width="16.5703125" customWidth="1"/>
    <col min="15112" max="15112" width="14.42578125" customWidth="1"/>
    <col min="15113" max="15113" width="0" hidden="1" customWidth="1"/>
    <col min="15361" max="15361" width="7.7109375" customWidth="1"/>
    <col min="15362" max="15362" width="37.5703125" customWidth="1"/>
    <col min="15363" max="15363" width="17.5703125" customWidth="1"/>
    <col min="15364" max="15364" width="15.42578125" customWidth="1"/>
    <col min="15365" max="15365" width="17.140625" customWidth="1"/>
    <col min="15366" max="15366" width="0.140625" customWidth="1"/>
    <col min="15367" max="15367" width="16.5703125" customWidth="1"/>
    <col min="15368" max="15368" width="14.42578125" customWidth="1"/>
    <col min="15369" max="15369" width="0" hidden="1" customWidth="1"/>
    <col min="15617" max="15617" width="7.7109375" customWidth="1"/>
    <col min="15618" max="15618" width="37.5703125" customWidth="1"/>
    <col min="15619" max="15619" width="17.5703125" customWidth="1"/>
    <col min="15620" max="15620" width="15.42578125" customWidth="1"/>
    <col min="15621" max="15621" width="17.140625" customWidth="1"/>
    <col min="15622" max="15622" width="0.140625" customWidth="1"/>
    <col min="15623" max="15623" width="16.5703125" customWidth="1"/>
    <col min="15624" max="15624" width="14.42578125" customWidth="1"/>
    <col min="15625" max="15625" width="0" hidden="1" customWidth="1"/>
    <col min="15873" max="15873" width="7.7109375" customWidth="1"/>
    <col min="15874" max="15874" width="37.5703125" customWidth="1"/>
    <col min="15875" max="15875" width="17.5703125" customWidth="1"/>
    <col min="15876" max="15876" width="15.42578125" customWidth="1"/>
    <col min="15877" max="15877" width="17.140625" customWidth="1"/>
    <col min="15878" max="15878" width="0.140625" customWidth="1"/>
    <col min="15879" max="15879" width="16.5703125" customWidth="1"/>
    <col min="15880" max="15880" width="14.42578125" customWidth="1"/>
    <col min="15881" max="15881" width="0" hidden="1" customWidth="1"/>
    <col min="16129" max="16129" width="7.7109375" customWidth="1"/>
    <col min="16130" max="16130" width="37.5703125" customWidth="1"/>
    <col min="16131" max="16131" width="17.5703125" customWidth="1"/>
    <col min="16132" max="16132" width="15.42578125" customWidth="1"/>
    <col min="16133" max="16133" width="17.140625" customWidth="1"/>
    <col min="16134" max="16134" width="0.140625" customWidth="1"/>
    <col min="16135" max="16135" width="16.5703125" customWidth="1"/>
    <col min="16136" max="16136" width="14.42578125" customWidth="1"/>
    <col min="16137" max="16137" width="0" hidden="1" customWidth="1"/>
  </cols>
  <sheetData>
    <row r="1" spans="1:10" s="17" customFormat="1" x14ac:dyDescent="0.25">
      <c r="D1" s="101"/>
    </row>
    <row r="2" spans="1:10" ht="30.75" customHeight="1" x14ac:dyDescent="0.25">
      <c r="A2" s="174" t="s">
        <v>296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ht="18" customHeight="1" x14ac:dyDescent="0.25">
      <c r="A3" s="14"/>
      <c r="B3" s="14"/>
      <c r="C3" s="14"/>
      <c r="D3" s="100"/>
      <c r="E3" s="14"/>
      <c r="F3" s="14"/>
      <c r="G3" s="14"/>
      <c r="H3" s="14"/>
      <c r="I3" s="14"/>
      <c r="J3" s="17"/>
    </row>
    <row r="4" spans="1:10" ht="15" customHeight="1" x14ac:dyDescent="0.25">
      <c r="A4" s="175" t="s">
        <v>21</v>
      </c>
      <c r="B4" s="175"/>
      <c r="C4" s="175"/>
      <c r="D4" s="175"/>
      <c r="E4" s="175"/>
      <c r="F4" s="175"/>
      <c r="G4" s="175"/>
      <c r="H4" s="176"/>
      <c r="I4" s="176"/>
      <c r="J4" s="17"/>
    </row>
    <row r="5" spans="1:10" ht="15.75" customHeight="1" x14ac:dyDescent="0.25">
      <c r="A5" s="175" t="s">
        <v>12</v>
      </c>
      <c r="B5" s="219"/>
      <c r="C5" s="219"/>
      <c r="D5" s="219"/>
      <c r="E5" s="219"/>
      <c r="F5" s="219"/>
      <c r="G5" s="219"/>
      <c r="H5" s="219"/>
      <c r="I5" s="219"/>
      <c r="J5" s="14"/>
    </row>
    <row r="6" spans="1:10" s="17" customFormat="1" ht="18" x14ac:dyDescent="0.25">
      <c r="A6" s="219"/>
      <c r="B6" s="219"/>
      <c r="C6" s="219"/>
      <c r="D6" s="219"/>
      <c r="E6" s="219"/>
      <c r="F6" s="219"/>
      <c r="G6" s="219"/>
      <c r="H6" s="219"/>
      <c r="I6" s="219"/>
      <c r="J6" s="14"/>
    </row>
    <row r="7" spans="1:10" s="17" customFormat="1" ht="21.75" customHeight="1" x14ac:dyDescent="0.25">
      <c r="A7" s="218" t="s">
        <v>238</v>
      </c>
      <c r="B7" s="218"/>
      <c r="C7" s="218"/>
      <c r="D7" s="218"/>
      <c r="E7" s="218"/>
      <c r="F7" s="218"/>
      <c r="G7" s="218"/>
      <c r="H7" s="218"/>
      <c r="I7" s="30"/>
    </row>
    <row r="8" spans="1:10" ht="18" customHeight="1" x14ac:dyDescent="0.25">
      <c r="E8" s="220"/>
      <c r="F8" s="220"/>
    </row>
    <row r="9" spans="1:10" ht="51" customHeight="1" x14ac:dyDescent="0.25">
      <c r="A9" s="214" t="s">
        <v>244</v>
      </c>
      <c r="B9" s="215"/>
      <c r="C9" s="102" t="s">
        <v>281</v>
      </c>
      <c r="D9" s="102" t="s">
        <v>297</v>
      </c>
      <c r="E9" s="102" t="s">
        <v>293</v>
      </c>
      <c r="F9" s="102" t="s">
        <v>292</v>
      </c>
      <c r="G9" s="102" t="s">
        <v>294</v>
      </c>
      <c r="H9" s="102" t="s">
        <v>295</v>
      </c>
    </row>
    <row r="10" spans="1:10" s="22" customFormat="1" ht="16.149999999999999" customHeight="1" x14ac:dyDescent="0.2">
      <c r="A10" s="112" t="s">
        <v>72</v>
      </c>
      <c r="B10" s="112" t="s">
        <v>73</v>
      </c>
      <c r="C10" s="112" t="s">
        <v>74</v>
      </c>
      <c r="D10" s="112" t="s">
        <v>74</v>
      </c>
      <c r="E10" s="112" t="s">
        <v>75</v>
      </c>
      <c r="F10" s="112">
        <v>5</v>
      </c>
      <c r="G10" s="112" t="s">
        <v>240</v>
      </c>
      <c r="H10" s="112" t="s">
        <v>241</v>
      </c>
    </row>
    <row r="11" spans="1:10" s="22" customFormat="1" ht="31.5" customHeight="1" x14ac:dyDescent="0.2">
      <c r="A11" s="216" t="s">
        <v>76</v>
      </c>
      <c r="B11" s="217"/>
      <c r="C11" s="97">
        <f>C12</f>
        <v>8144529.0500000007</v>
      </c>
      <c r="D11" s="97">
        <f>D12+D41</f>
        <v>913544.10999999987</v>
      </c>
      <c r="E11" s="97">
        <f>E12+E41</f>
        <v>2498040</v>
      </c>
      <c r="F11" s="98">
        <f>F12</f>
        <v>1155185.3699999999</v>
      </c>
      <c r="G11" s="99">
        <f>F11/D11*100</f>
        <v>126.45096797788999</v>
      </c>
      <c r="H11" s="99">
        <f>F11/E11*100</f>
        <v>46.243669837152325</v>
      </c>
    </row>
    <row r="12" spans="1:10" ht="42" customHeight="1" x14ac:dyDescent="0.25">
      <c r="A12" s="124" t="s">
        <v>77</v>
      </c>
      <c r="B12" s="124" t="s">
        <v>78</v>
      </c>
      <c r="C12" s="123">
        <f>C13+C23+C26+C31+C37</f>
        <v>8144529.0500000007</v>
      </c>
      <c r="D12" s="125">
        <f>D13+D23+D26+D31+D37+D17</f>
        <v>913505.52999999991</v>
      </c>
      <c r="E12" s="123">
        <f>E13+E23+E26+E31+E37+E17</f>
        <v>2497840</v>
      </c>
      <c r="F12" s="123">
        <f>F13+F23+F26+F31+F37+F17</f>
        <v>1155185.3699999999</v>
      </c>
      <c r="G12" s="123">
        <f t="shared" ref="G12:G88" si="0">F12/D12*100</f>
        <v>126.45630837067839</v>
      </c>
      <c r="H12" s="126">
        <f>F12/E12*100</f>
        <v>46.2473725298658</v>
      </c>
    </row>
    <row r="13" spans="1:10" ht="39.75" customHeight="1" x14ac:dyDescent="0.25">
      <c r="A13" s="127" t="s">
        <v>79</v>
      </c>
      <c r="B13" s="127" t="s">
        <v>30</v>
      </c>
      <c r="C13" s="128">
        <f>C14+C20</f>
        <v>6062498</v>
      </c>
      <c r="D13" s="128">
        <f>D14+D20</f>
        <v>741448.58</v>
      </c>
      <c r="E13" s="128">
        <f>E14+E20</f>
        <v>1980300</v>
      </c>
      <c r="F13" s="128">
        <f>F14+F20</f>
        <v>968848.98</v>
      </c>
      <c r="G13" s="128">
        <f t="shared" si="0"/>
        <v>130.66974651161919</v>
      </c>
      <c r="H13" s="129">
        <f t="shared" ref="H13:H89" si="1">F13/E13*100</f>
        <v>48.924353885774877</v>
      </c>
    </row>
    <row r="14" spans="1:10" ht="40.5" customHeight="1" x14ac:dyDescent="0.25">
      <c r="A14" s="130" t="s">
        <v>80</v>
      </c>
      <c r="B14" s="130" t="s">
        <v>81</v>
      </c>
      <c r="C14" s="131">
        <f>C15+C16</f>
        <v>5870570</v>
      </c>
      <c r="D14" s="131">
        <f>D15+D16</f>
        <v>741448.58</v>
      </c>
      <c r="E14" s="131">
        <f>E15+E16</f>
        <v>1980000</v>
      </c>
      <c r="F14" s="131">
        <f>F15+F16</f>
        <v>968848.98</v>
      </c>
      <c r="G14" s="131">
        <f t="shared" si="0"/>
        <v>130.66974651161919</v>
      </c>
      <c r="H14" s="132">
        <f t="shared" si="1"/>
        <v>48.931766666666668</v>
      </c>
    </row>
    <row r="15" spans="1:10" ht="39.75" customHeight="1" x14ac:dyDescent="0.25">
      <c r="A15" s="62" t="s">
        <v>82</v>
      </c>
      <c r="B15" s="62" t="s">
        <v>83</v>
      </c>
      <c r="C15" s="93">
        <v>5842567.8300000001</v>
      </c>
      <c r="D15" s="93">
        <v>741448.58</v>
      </c>
      <c r="E15" s="93">
        <v>1962000</v>
      </c>
      <c r="F15" s="94">
        <v>968848.98</v>
      </c>
      <c r="G15" s="93">
        <f t="shared" si="0"/>
        <v>130.66974651161919</v>
      </c>
      <c r="H15" s="65">
        <f t="shared" si="1"/>
        <v>49.380681957186546</v>
      </c>
    </row>
    <row r="16" spans="1:10" ht="40.5" customHeight="1" x14ac:dyDescent="0.25">
      <c r="A16" s="62" t="s">
        <v>84</v>
      </c>
      <c r="B16" s="62" t="s">
        <v>85</v>
      </c>
      <c r="C16" s="93">
        <v>28002.17</v>
      </c>
      <c r="D16" s="93"/>
      <c r="E16" s="93">
        <v>18000</v>
      </c>
      <c r="F16" s="93">
        <v>0</v>
      </c>
      <c r="G16" s="93"/>
      <c r="H16" s="65">
        <f t="shared" si="1"/>
        <v>0</v>
      </c>
    </row>
    <row r="17" spans="1:8" s="101" customFormat="1" ht="40.5" customHeight="1" x14ac:dyDescent="0.25">
      <c r="A17" s="130">
        <v>638</v>
      </c>
      <c r="B17" s="130" t="s">
        <v>253</v>
      </c>
      <c r="C17" s="131"/>
      <c r="D17" s="131">
        <f>D18</f>
        <v>3672.4</v>
      </c>
      <c r="E17" s="131">
        <f>E18+E19</f>
        <v>7000</v>
      </c>
      <c r="F17" s="131">
        <f t="shared" ref="F17:H17" si="2">F18</f>
        <v>0</v>
      </c>
      <c r="G17" s="131">
        <f t="shared" si="2"/>
        <v>0</v>
      </c>
      <c r="H17" s="131">
        <f t="shared" si="2"/>
        <v>0</v>
      </c>
    </row>
    <row r="18" spans="1:8" s="101" customFormat="1" ht="40.5" customHeight="1" x14ac:dyDescent="0.25">
      <c r="A18" s="62">
        <v>6381</v>
      </c>
      <c r="B18" s="62" t="s">
        <v>282</v>
      </c>
      <c r="C18" s="93"/>
      <c r="D18" s="93">
        <v>3672.4</v>
      </c>
      <c r="E18" s="93">
        <v>0</v>
      </c>
      <c r="F18" s="93">
        <v>0</v>
      </c>
      <c r="G18" s="93">
        <v>0</v>
      </c>
      <c r="H18" s="65">
        <v>0</v>
      </c>
    </row>
    <row r="19" spans="1:8" s="154" customFormat="1" ht="40.5" customHeight="1" x14ac:dyDescent="0.25">
      <c r="A19" s="62">
        <v>9221</v>
      </c>
      <c r="B19" s="62" t="s">
        <v>309</v>
      </c>
      <c r="C19" s="93"/>
      <c r="D19" s="93"/>
      <c r="E19" s="93">
        <v>7000</v>
      </c>
      <c r="F19" s="93"/>
      <c r="G19" s="93"/>
      <c r="H19" s="65"/>
    </row>
    <row r="20" spans="1:8" ht="33.75" customHeight="1" x14ac:dyDescent="0.25">
      <c r="A20" s="130" t="s">
        <v>86</v>
      </c>
      <c r="B20" s="130" t="s">
        <v>87</v>
      </c>
      <c r="C20" s="131">
        <f>C21+C22</f>
        <v>191928</v>
      </c>
      <c r="D20" s="131">
        <f>D21+D22</f>
        <v>0</v>
      </c>
      <c r="E20" s="131">
        <f>E21+E22</f>
        <v>300</v>
      </c>
      <c r="F20" s="131">
        <f>F21+F22</f>
        <v>0</v>
      </c>
      <c r="G20" s="131"/>
      <c r="H20" s="132">
        <f t="shared" si="1"/>
        <v>0</v>
      </c>
    </row>
    <row r="21" spans="1:8" ht="36.75" customHeight="1" x14ac:dyDescent="0.25">
      <c r="A21" s="62" t="s">
        <v>88</v>
      </c>
      <c r="B21" s="62" t="s">
        <v>89</v>
      </c>
      <c r="C21" s="93">
        <v>1161</v>
      </c>
      <c r="D21" s="93">
        <v>0</v>
      </c>
      <c r="E21" s="93">
        <v>300</v>
      </c>
      <c r="F21" s="93">
        <v>0</v>
      </c>
      <c r="G21" s="93"/>
      <c r="H21" s="65">
        <f t="shared" si="1"/>
        <v>0</v>
      </c>
    </row>
    <row r="22" spans="1:8" ht="49.5" customHeight="1" x14ac:dyDescent="0.25">
      <c r="A22" s="62" t="s">
        <v>90</v>
      </c>
      <c r="B22" s="62" t="s">
        <v>91</v>
      </c>
      <c r="C22" s="93">
        <v>190767</v>
      </c>
      <c r="D22" s="93">
        <v>0</v>
      </c>
      <c r="E22" s="93"/>
      <c r="F22" s="93">
        <v>0</v>
      </c>
      <c r="G22" s="93"/>
      <c r="H22" s="65"/>
    </row>
    <row r="23" spans="1:8" ht="30" customHeight="1" x14ac:dyDescent="0.25">
      <c r="A23" s="127" t="s">
        <v>92</v>
      </c>
      <c r="B23" s="127" t="s">
        <v>35</v>
      </c>
      <c r="C23" s="128">
        <f t="shared" ref="C23:F24" si="3">C24</f>
        <v>1.1100000000000001</v>
      </c>
      <c r="D23" s="128">
        <f t="shared" si="3"/>
        <v>0</v>
      </c>
      <c r="E23" s="128">
        <f t="shared" si="3"/>
        <v>0</v>
      </c>
      <c r="F23" s="128">
        <f t="shared" si="3"/>
        <v>0</v>
      </c>
      <c r="G23" s="128"/>
      <c r="H23" s="129"/>
    </row>
    <row r="24" spans="1:8" ht="30" customHeight="1" x14ac:dyDescent="0.25">
      <c r="A24" s="130" t="s">
        <v>93</v>
      </c>
      <c r="B24" s="130" t="s">
        <v>94</v>
      </c>
      <c r="C24" s="131">
        <f t="shared" si="3"/>
        <v>1.1100000000000001</v>
      </c>
      <c r="D24" s="131">
        <f t="shared" si="3"/>
        <v>0</v>
      </c>
      <c r="E24" s="131">
        <f t="shared" si="3"/>
        <v>0</v>
      </c>
      <c r="F24" s="131"/>
      <c r="G24" s="131"/>
      <c r="H24" s="132"/>
    </row>
    <row r="25" spans="1:8" ht="32.25" customHeight="1" x14ac:dyDescent="0.25">
      <c r="A25" s="62" t="s">
        <v>95</v>
      </c>
      <c r="B25" s="62" t="s">
        <v>96</v>
      </c>
      <c r="C25" s="93">
        <v>1.1100000000000001</v>
      </c>
      <c r="D25" s="93"/>
      <c r="E25" s="93">
        <v>0</v>
      </c>
      <c r="F25" s="93">
        <v>0</v>
      </c>
      <c r="G25" s="93"/>
      <c r="H25" s="65"/>
    </row>
    <row r="26" spans="1:8" ht="46.5" customHeight="1" x14ac:dyDescent="0.25">
      <c r="A26" s="127" t="s">
        <v>97</v>
      </c>
      <c r="B26" s="127" t="s">
        <v>36</v>
      </c>
      <c r="C26" s="128">
        <f>C29</f>
        <v>554900.26</v>
      </c>
      <c r="D26" s="128">
        <f>D29+D27</f>
        <v>37801.58</v>
      </c>
      <c r="E26" s="128">
        <f>E29+E27</f>
        <v>60100</v>
      </c>
      <c r="F26" s="128">
        <f>F29+F27</f>
        <v>28953.65</v>
      </c>
      <c r="G26" s="128">
        <f t="shared" si="0"/>
        <v>76.593756134002859</v>
      </c>
      <c r="H26" s="129">
        <f t="shared" si="1"/>
        <v>48.175790349417639</v>
      </c>
    </row>
    <row r="27" spans="1:8" s="121" customFormat="1" ht="46.5" customHeight="1" x14ac:dyDescent="0.25">
      <c r="A27" s="130">
        <v>651</v>
      </c>
      <c r="B27" s="130" t="s">
        <v>299</v>
      </c>
      <c r="C27" s="131"/>
      <c r="D27" s="131">
        <f>D28</f>
        <v>26</v>
      </c>
      <c r="E27" s="131">
        <f>E28</f>
        <v>100</v>
      </c>
      <c r="F27" s="131">
        <f>F28</f>
        <v>26</v>
      </c>
      <c r="G27" s="131"/>
      <c r="H27" s="132"/>
    </row>
    <row r="28" spans="1:8" s="121" customFormat="1" ht="46.5" customHeight="1" x14ac:dyDescent="0.25">
      <c r="A28" s="133">
        <v>6514</v>
      </c>
      <c r="B28" s="133" t="s">
        <v>300</v>
      </c>
      <c r="C28" s="134"/>
      <c r="D28" s="134">
        <v>26</v>
      </c>
      <c r="E28" s="134">
        <v>100</v>
      </c>
      <c r="F28" s="134">
        <v>26</v>
      </c>
      <c r="G28" s="134"/>
      <c r="H28" s="135"/>
    </row>
    <row r="29" spans="1:8" ht="30" customHeight="1" x14ac:dyDescent="0.25">
      <c r="A29" s="130" t="s">
        <v>98</v>
      </c>
      <c r="B29" s="130" t="s">
        <v>99</v>
      </c>
      <c r="C29" s="131">
        <f t="shared" ref="C29:F29" si="4">C30</f>
        <v>554900.26</v>
      </c>
      <c r="D29" s="131">
        <f t="shared" si="4"/>
        <v>37775.58</v>
      </c>
      <c r="E29" s="131">
        <f t="shared" si="4"/>
        <v>60000</v>
      </c>
      <c r="F29" s="131">
        <f t="shared" si="4"/>
        <v>28927.65</v>
      </c>
      <c r="G29" s="131">
        <f t="shared" si="0"/>
        <v>76.5776461936521</v>
      </c>
      <c r="H29" s="132">
        <f t="shared" si="1"/>
        <v>48.212750000000007</v>
      </c>
    </row>
    <row r="30" spans="1:8" ht="30" customHeight="1" x14ac:dyDescent="0.25">
      <c r="A30" s="62" t="s">
        <v>100</v>
      </c>
      <c r="B30" s="62" t="s">
        <v>101</v>
      </c>
      <c r="C30" s="93">
        <v>554900.26</v>
      </c>
      <c r="D30" s="93">
        <v>37775.58</v>
      </c>
      <c r="E30" s="93">
        <v>60000</v>
      </c>
      <c r="F30" s="93">
        <v>28927.65</v>
      </c>
      <c r="G30" s="93">
        <f t="shared" si="0"/>
        <v>76.5776461936521</v>
      </c>
      <c r="H30" s="65">
        <f t="shared" si="1"/>
        <v>48.212750000000007</v>
      </c>
    </row>
    <row r="31" spans="1:8" ht="45.75" customHeight="1" x14ac:dyDescent="0.25">
      <c r="A31" s="127" t="s">
        <v>102</v>
      </c>
      <c r="B31" s="127" t="s">
        <v>103</v>
      </c>
      <c r="C31" s="128">
        <f>C32+C34</f>
        <v>191326.61</v>
      </c>
      <c r="D31" s="128">
        <f>D32+D34</f>
        <v>8585.73</v>
      </c>
      <c r="E31" s="128">
        <f>E32+E34</f>
        <v>16200</v>
      </c>
      <c r="F31" s="128">
        <f>F32+F34</f>
        <v>7285.19</v>
      </c>
      <c r="G31" s="128">
        <f t="shared" si="0"/>
        <v>84.852307258672241</v>
      </c>
      <c r="H31" s="129">
        <f t="shared" si="1"/>
        <v>44.970308641975301</v>
      </c>
    </row>
    <row r="32" spans="1:8" ht="37.5" customHeight="1" x14ac:dyDescent="0.25">
      <c r="A32" s="130" t="s">
        <v>104</v>
      </c>
      <c r="B32" s="130" t="s">
        <v>105</v>
      </c>
      <c r="C32" s="131">
        <f>C33</f>
        <v>169920</v>
      </c>
      <c r="D32" s="131">
        <f>D33</f>
        <v>6608.68</v>
      </c>
      <c r="E32" s="131">
        <f>E33</f>
        <v>11100</v>
      </c>
      <c r="F32" s="131">
        <f>F33</f>
        <v>6205.19</v>
      </c>
      <c r="G32" s="131">
        <f t="shared" si="0"/>
        <v>93.894544750237557</v>
      </c>
      <c r="H32" s="132">
        <f t="shared" si="1"/>
        <v>55.902612612612614</v>
      </c>
    </row>
    <row r="33" spans="1:8" ht="30" customHeight="1" x14ac:dyDescent="0.25">
      <c r="A33" s="62" t="s">
        <v>106</v>
      </c>
      <c r="B33" s="62" t="s">
        <v>107</v>
      </c>
      <c r="C33" s="93">
        <v>169920</v>
      </c>
      <c r="D33" s="93">
        <v>6608.68</v>
      </c>
      <c r="E33" s="93">
        <v>11100</v>
      </c>
      <c r="F33" s="93">
        <v>6205.19</v>
      </c>
      <c r="G33" s="93">
        <f t="shared" si="0"/>
        <v>93.894544750237557</v>
      </c>
      <c r="H33" s="65">
        <f t="shared" si="1"/>
        <v>55.902612612612614</v>
      </c>
    </row>
    <row r="34" spans="1:8" ht="48" customHeight="1" x14ac:dyDescent="0.25">
      <c r="A34" s="130" t="s">
        <v>108</v>
      </c>
      <c r="B34" s="130" t="s">
        <v>109</v>
      </c>
      <c r="C34" s="131">
        <f>C35+C36</f>
        <v>21406.61</v>
      </c>
      <c r="D34" s="131">
        <f>D35+D36</f>
        <v>1977.05</v>
      </c>
      <c r="E34" s="131">
        <f>E35+E36</f>
        <v>5100</v>
      </c>
      <c r="F34" s="131">
        <f>F35+F36</f>
        <v>1080</v>
      </c>
      <c r="G34" s="131">
        <f t="shared" si="0"/>
        <v>54.626843023696928</v>
      </c>
      <c r="H34" s="132">
        <f t="shared" si="1"/>
        <v>21.176470588235293</v>
      </c>
    </row>
    <row r="35" spans="1:8" ht="30" customHeight="1" x14ac:dyDescent="0.25">
      <c r="A35" s="62" t="s">
        <v>110</v>
      </c>
      <c r="B35" s="62" t="s">
        <v>111</v>
      </c>
      <c r="C35" s="93">
        <v>15278.61</v>
      </c>
      <c r="D35" s="93">
        <v>1977.05</v>
      </c>
      <c r="E35" s="93">
        <v>2000</v>
      </c>
      <c r="F35" s="93">
        <v>1080</v>
      </c>
      <c r="G35" s="93">
        <f t="shared" si="0"/>
        <v>54.626843023696928</v>
      </c>
      <c r="H35" s="65">
        <f t="shared" si="1"/>
        <v>54</v>
      </c>
    </row>
    <row r="36" spans="1:8" ht="30" customHeight="1" x14ac:dyDescent="0.25">
      <c r="A36" s="62" t="s">
        <v>112</v>
      </c>
      <c r="B36" s="62" t="s">
        <v>113</v>
      </c>
      <c r="C36" s="93">
        <v>6128</v>
      </c>
      <c r="D36" s="93"/>
      <c r="E36" s="93">
        <v>3100</v>
      </c>
      <c r="F36" s="93"/>
      <c r="G36" s="93"/>
      <c r="H36" s="65">
        <f t="shared" si="1"/>
        <v>0</v>
      </c>
    </row>
    <row r="37" spans="1:8" ht="36.75" customHeight="1" x14ac:dyDescent="0.25">
      <c r="A37" s="127">
        <v>67</v>
      </c>
      <c r="B37" s="127" t="s">
        <v>31</v>
      </c>
      <c r="C37" s="128">
        <f>C38</f>
        <v>1335803.0699999998</v>
      </c>
      <c r="D37" s="128">
        <f>D38</f>
        <v>121997.23999999999</v>
      </c>
      <c r="E37" s="128">
        <f>E38</f>
        <v>434240</v>
      </c>
      <c r="F37" s="128">
        <f>F38</f>
        <v>150097.54999999999</v>
      </c>
      <c r="G37" s="128">
        <f t="shared" si="0"/>
        <v>123.03356207074849</v>
      </c>
      <c r="H37" s="129">
        <f t="shared" si="1"/>
        <v>34.565574336772286</v>
      </c>
    </row>
    <row r="38" spans="1:8" ht="51" customHeight="1" x14ac:dyDescent="0.25">
      <c r="A38" s="130">
        <v>671</v>
      </c>
      <c r="B38" s="130" t="s">
        <v>114</v>
      </c>
      <c r="C38" s="131">
        <f>C39+C40</f>
        <v>1335803.0699999998</v>
      </c>
      <c r="D38" s="131">
        <f>D39+D40</f>
        <v>121997.23999999999</v>
      </c>
      <c r="E38" s="131">
        <f>E39+E40</f>
        <v>434240</v>
      </c>
      <c r="F38" s="131">
        <f>F39+F40</f>
        <v>150097.54999999999</v>
      </c>
      <c r="G38" s="131">
        <f t="shared" si="0"/>
        <v>123.03356207074849</v>
      </c>
      <c r="H38" s="132">
        <f t="shared" si="1"/>
        <v>34.565574336772286</v>
      </c>
    </row>
    <row r="39" spans="1:8" ht="42.75" customHeight="1" x14ac:dyDescent="0.25">
      <c r="A39" s="62">
        <v>6711</v>
      </c>
      <c r="B39" s="62" t="s">
        <v>115</v>
      </c>
      <c r="C39" s="95">
        <v>742615.74</v>
      </c>
      <c r="D39" s="93">
        <v>110476.51</v>
      </c>
      <c r="E39" s="109">
        <v>412000</v>
      </c>
      <c r="F39" s="93">
        <v>150097.54999999999</v>
      </c>
      <c r="G39" s="93">
        <f t="shared" si="0"/>
        <v>135.8637686871173</v>
      </c>
      <c r="H39" s="65">
        <f t="shared" si="1"/>
        <v>36.431444174757274</v>
      </c>
    </row>
    <row r="40" spans="1:8" ht="48.75" customHeight="1" x14ac:dyDescent="0.25">
      <c r="A40" s="62">
        <v>6712</v>
      </c>
      <c r="B40" s="62" t="s">
        <v>116</v>
      </c>
      <c r="C40" s="95">
        <v>593187.32999999996</v>
      </c>
      <c r="D40" s="93">
        <v>11520.73</v>
      </c>
      <c r="E40" s="109">
        <v>22240</v>
      </c>
      <c r="F40" s="93">
        <v>0</v>
      </c>
      <c r="G40" s="93">
        <f t="shared" si="0"/>
        <v>0</v>
      </c>
      <c r="H40" s="65">
        <f t="shared" si="1"/>
        <v>0</v>
      </c>
    </row>
    <row r="41" spans="1:8" s="121" customFormat="1" ht="48.75" customHeight="1" x14ac:dyDescent="0.25">
      <c r="A41" s="138">
        <v>7</v>
      </c>
      <c r="B41" s="139" t="s">
        <v>301</v>
      </c>
      <c r="C41" s="140"/>
      <c r="D41" s="123">
        <f>D42</f>
        <v>38.58</v>
      </c>
      <c r="E41" s="141">
        <f>E42</f>
        <v>200</v>
      </c>
      <c r="F41" s="123"/>
      <c r="G41" s="142"/>
      <c r="H41" s="126"/>
    </row>
    <row r="42" spans="1:8" s="121" customFormat="1" ht="48.75" customHeight="1" x14ac:dyDescent="0.25">
      <c r="A42" s="143">
        <v>72</v>
      </c>
      <c r="B42" s="144" t="s">
        <v>301</v>
      </c>
      <c r="C42" s="145"/>
      <c r="D42" s="128">
        <f>D43+D45</f>
        <v>38.58</v>
      </c>
      <c r="E42" s="128">
        <f t="shared" ref="E42:H42" si="5">E43+E45</f>
        <v>200</v>
      </c>
      <c r="F42" s="128">
        <f t="shared" si="5"/>
        <v>0</v>
      </c>
      <c r="G42" s="128">
        <f t="shared" si="5"/>
        <v>38.58</v>
      </c>
      <c r="H42" s="128">
        <f t="shared" si="5"/>
        <v>38.58</v>
      </c>
    </row>
    <row r="43" spans="1:8" s="121" customFormat="1" ht="48.75" customHeight="1" x14ac:dyDescent="0.25">
      <c r="A43" s="146">
        <v>721</v>
      </c>
      <c r="B43" s="147" t="s">
        <v>302</v>
      </c>
      <c r="C43" s="148"/>
      <c r="D43" s="131">
        <f>D44</f>
        <v>38.58</v>
      </c>
      <c r="E43" s="131">
        <f t="shared" ref="E43:H43" si="6">E44</f>
        <v>0</v>
      </c>
      <c r="F43" s="131">
        <f t="shared" si="6"/>
        <v>0</v>
      </c>
      <c r="G43" s="131">
        <f t="shared" si="6"/>
        <v>38.58</v>
      </c>
      <c r="H43" s="131">
        <f t="shared" si="6"/>
        <v>38.58</v>
      </c>
    </row>
    <row r="44" spans="1:8" s="121" customFormat="1" ht="48.75" customHeight="1" x14ac:dyDescent="0.25">
      <c r="A44" s="136">
        <v>7211</v>
      </c>
      <c r="B44" s="137" t="s">
        <v>303</v>
      </c>
      <c r="C44" s="95"/>
      <c r="D44" s="93">
        <v>38.58</v>
      </c>
      <c r="E44" s="93"/>
      <c r="F44" s="93"/>
      <c r="G44" s="93">
        <v>38.58</v>
      </c>
      <c r="H44" s="93">
        <v>38.58</v>
      </c>
    </row>
    <row r="45" spans="1:8" s="121" customFormat="1" ht="48.75" customHeight="1" x14ac:dyDescent="0.25">
      <c r="A45" s="146">
        <v>722</v>
      </c>
      <c r="B45" s="147" t="s">
        <v>304</v>
      </c>
      <c r="C45" s="148"/>
      <c r="D45" s="131">
        <f>D46</f>
        <v>0</v>
      </c>
      <c r="E45" s="131">
        <f t="shared" ref="E45:H45" si="7">E46</f>
        <v>200</v>
      </c>
      <c r="F45" s="131">
        <f t="shared" si="7"/>
        <v>0</v>
      </c>
      <c r="G45" s="131">
        <f t="shared" si="7"/>
        <v>0</v>
      </c>
      <c r="H45" s="131">
        <f t="shared" si="7"/>
        <v>0</v>
      </c>
    </row>
    <row r="46" spans="1:8" s="121" customFormat="1" ht="48.75" customHeight="1" x14ac:dyDescent="0.25">
      <c r="A46" s="136">
        <v>7227</v>
      </c>
      <c r="B46" s="137" t="s">
        <v>233</v>
      </c>
      <c r="C46" s="95"/>
      <c r="D46" s="93">
        <v>0</v>
      </c>
      <c r="E46" s="93">
        <v>200</v>
      </c>
      <c r="F46" s="93">
        <v>0</v>
      </c>
      <c r="G46" s="93">
        <v>0</v>
      </c>
      <c r="H46" s="93">
        <v>0</v>
      </c>
    </row>
    <row r="47" spans="1:8" s="22" customFormat="1" ht="30" customHeight="1" x14ac:dyDescent="0.2">
      <c r="A47" s="216" t="s">
        <v>65</v>
      </c>
      <c r="B47" s="217"/>
      <c r="C47" s="97">
        <f>C48+C104</f>
        <v>8125144.0199999996</v>
      </c>
      <c r="D47" s="97">
        <f>D48+D104</f>
        <v>905363.21</v>
      </c>
      <c r="E47" s="97">
        <f>E48+E104</f>
        <v>2498040</v>
      </c>
      <c r="F47" s="97">
        <f>F48+F104</f>
        <v>1154403.9999999998</v>
      </c>
      <c r="G47" s="98">
        <f t="shared" si="0"/>
        <v>127.50727964746875</v>
      </c>
      <c r="H47" s="99">
        <f>F47/E47*100</f>
        <v>46.21239051416309</v>
      </c>
    </row>
    <row r="48" spans="1:8" ht="30" customHeight="1" x14ac:dyDescent="0.25">
      <c r="A48" s="149" t="s">
        <v>117</v>
      </c>
      <c r="B48" s="124" t="s">
        <v>14</v>
      </c>
      <c r="C48" s="123">
        <f>C49+C59+C92+C97+C101</f>
        <v>8086288.7899999991</v>
      </c>
      <c r="D48" s="123">
        <f>D49+D59+D92+D97+D101</f>
        <v>897896.74</v>
      </c>
      <c r="E48" s="123">
        <f>E49+E59+E92+E97+E101</f>
        <v>2452000</v>
      </c>
      <c r="F48" s="123">
        <f>F49+F59+F92+F97+F101</f>
        <v>1152385.6099999999</v>
      </c>
      <c r="G48" s="123">
        <f t="shared" si="0"/>
        <v>128.34277692109671</v>
      </c>
      <c r="H48" s="126">
        <f t="shared" si="1"/>
        <v>46.997781810766718</v>
      </c>
    </row>
    <row r="49" spans="1:8" ht="30" customHeight="1" x14ac:dyDescent="0.25">
      <c r="A49" s="150" t="s">
        <v>118</v>
      </c>
      <c r="B49" s="127" t="s">
        <v>15</v>
      </c>
      <c r="C49" s="128">
        <f>C50+C54+C56</f>
        <v>6397324.7399999993</v>
      </c>
      <c r="D49" s="128">
        <f>D50+D54+D56</f>
        <v>720940.81</v>
      </c>
      <c r="E49" s="128">
        <f>E50+E54+E56</f>
        <v>1834500</v>
      </c>
      <c r="F49" s="128">
        <f>F50+F54+F56</f>
        <v>949005.22</v>
      </c>
      <c r="G49" s="128">
        <f t="shared" si="0"/>
        <v>131.63427660587004</v>
      </c>
      <c r="H49" s="129">
        <f t="shared" si="1"/>
        <v>51.731001362769149</v>
      </c>
    </row>
    <row r="50" spans="1:8" ht="30" customHeight="1" x14ac:dyDescent="0.25">
      <c r="A50" s="151" t="s">
        <v>119</v>
      </c>
      <c r="B50" s="130" t="s">
        <v>120</v>
      </c>
      <c r="C50" s="131">
        <f>C51+C52+C53</f>
        <v>5308746.9099999992</v>
      </c>
      <c r="D50" s="131">
        <f>D51+D52+D53</f>
        <v>597760.30000000005</v>
      </c>
      <c r="E50" s="131">
        <f>E51+E52+E53</f>
        <v>1514300</v>
      </c>
      <c r="F50" s="131">
        <f>F51+F52+F53</f>
        <v>791294.42</v>
      </c>
      <c r="G50" s="131">
        <f t="shared" si="0"/>
        <v>132.37654290524142</v>
      </c>
      <c r="H50" s="132">
        <f t="shared" si="1"/>
        <v>52.254798916991355</v>
      </c>
    </row>
    <row r="51" spans="1:8" ht="30" customHeight="1" x14ac:dyDescent="0.25">
      <c r="A51" s="96" t="s">
        <v>121</v>
      </c>
      <c r="B51" s="62" t="s">
        <v>122</v>
      </c>
      <c r="C51" s="93">
        <v>5071219.1399999997</v>
      </c>
      <c r="D51" s="93">
        <v>564559.98</v>
      </c>
      <c r="E51" s="93">
        <v>1454300</v>
      </c>
      <c r="F51" s="93">
        <v>744859.1</v>
      </c>
      <c r="G51" s="93">
        <f t="shared" si="0"/>
        <v>131.93622048803388</v>
      </c>
      <c r="H51" s="65">
        <f t="shared" si="1"/>
        <v>51.217706112906548</v>
      </c>
    </row>
    <row r="52" spans="1:8" ht="30" customHeight="1" x14ac:dyDescent="0.25">
      <c r="A52" s="96" t="s">
        <v>123</v>
      </c>
      <c r="B52" s="62" t="s">
        <v>124</v>
      </c>
      <c r="C52" s="93">
        <v>146050.54999999999</v>
      </c>
      <c r="D52" s="93">
        <v>20634.650000000001</v>
      </c>
      <c r="E52" s="93">
        <v>35000</v>
      </c>
      <c r="F52" s="93">
        <v>28333.27</v>
      </c>
      <c r="G52" s="93">
        <f t="shared" si="0"/>
        <v>137.30918624740426</v>
      </c>
      <c r="H52" s="65">
        <f t="shared" si="1"/>
        <v>80.952199999999991</v>
      </c>
    </row>
    <row r="53" spans="1:8" ht="30" customHeight="1" x14ac:dyDescent="0.25">
      <c r="A53" s="96" t="s">
        <v>125</v>
      </c>
      <c r="B53" s="62" t="s">
        <v>126</v>
      </c>
      <c r="C53" s="93">
        <v>91477.22</v>
      </c>
      <c r="D53" s="93">
        <v>12565.67</v>
      </c>
      <c r="E53" s="93">
        <v>25000</v>
      </c>
      <c r="F53" s="93">
        <v>18102.05</v>
      </c>
      <c r="G53" s="93">
        <f t="shared" si="0"/>
        <v>144.05956865013962</v>
      </c>
      <c r="H53" s="65">
        <f t="shared" si="1"/>
        <v>72.408199999999994</v>
      </c>
    </row>
    <row r="54" spans="1:8" ht="30" customHeight="1" x14ac:dyDescent="0.25">
      <c r="A54" s="151" t="s">
        <v>127</v>
      </c>
      <c r="B54" s="130" t="s">
        <v>128</v>
      </c>
      <c r="C54" s="131">
        <f>C55</f>
        <v>241888.55</v>
      </c>
      <c r="D54" s="131">
        <f>D55</f>
        <v>31326.34</v>
      </c>
      <c r="E54" s="131">
        <f>E55</f>
        <v>75800</v>
      </c>
      <c r="F54" s="131">
        <f>F55</f>
        <v>37250.71</v>
      </c>
      <c r="G54" s="131">
        <f t="shared" si="0"/>
        <v>118.9117847791986</v>
      </c>
      <c r="H54" s="132">
        <f t="shared" si="1"/>
        <v>49.143416886543534</v>
      </c>
    </row>
    <row r="55" spans="1:8" ht="30" customHeight="1" x14ac:dyDescent="0.25">
      <c r="A55" s="96" t="s">
        <v>129</v>
      </c>
      <c r="B55" s="62" t="s">
        <v>128</v>
      </c>
      <c r="C55" s="93">
        <v>241888.55</v>
      </c>
      <c r="D55" s="93">
        <v>31326.34</v>
      </c>
      <c r="E55" s="93">
        <v>75800</v>
      </c>
      <c r="F55" s="93">
        <v>37250.71</v>
      </c>
      <c r="G55" s="93">
        <f t="shared" si="0"/>
        <v>118.9117847791986</v>
      </c>
      <c r="H55" s="65">
        <f t="shared" si="1"/>
        <v>49.143416886543534</v>
      </c>
    </row>
    <row r="56" spans="1:8" ht="30" customHeight="1" x14ac:dyDescent="0.25">
      <c r="A56" s="151" t="s">
        <v>130</v>
      </c>
      <c r="B56" s="130" t="s">
        <v>131</v>
      </c>
      <c r="C56" s="131">
        <f>C57+C58</f>
        <v>846689.28000000003</v>
      </c>
      <c r="D56" s="131">
        <f>D57+D58</f>
        <v>91854.17</v>
      </c>
      <c r="E56" s="131">
        <f>E57+E58</f>
        <v>244400</v>
      </c>
      <c r="F56" s="131">
        <f>F57+F58</f>
        <v>120460.09</v>
      </c>
      <c r="G56" s="131">
        <f t="shared" si="0"/>
        <v>131.14275595762282</v>
      </c>
      <c r="H56" s="132">
        <f t="shared" si="1"/>
        <v>49.288089198036005</v>
      </c>
    </row>
    <row r="57" spans="1:8" ht="32.25" customHeight="1" x14ac:dyDescent="0.25">
      <c r="A57" s="96" t="s">
        <v>132</v>
      </c>
      <c r="B57" s="62" t="s">
        <v>133</v>
      </c>
      <c r="C57" s="93">
        <v>846689.28000000003</v>
      </c>
      <c r="D57" s="93">
        <v>91837.2</v>
      </c>
      <c r="E57" s="93">
        <v>243800</v>
      </c>
      <c r="F57" s="93">
        <v>120284.76</v>
      </c>
      <c r="G57" s="93">
        <f t="shared" si="0"/>
        <v>130.97607505455306</v>
      </c>
      <c r="H57" s="65">
        <f t="shared" si="1"/>
        <v>49.337473338802297</v>
      </c>
    </row>
    <row r="58" spans="1:8" ht="39" customHeight="1" x14ac:dyDescent="0.25">
      <c r="A58" s="96" t="s">
        <v>134</v>
      </c>
      <c r="B58" s="62" t="s">
        <v>135</v>
      </c>
      <c r="C58" s="93">
        <v>0</v>
      </c>
      <c r="D58" s="93">
        <v>16.97</v>
      </c>
      <c r="E58" s="93">
        <v>600</v>
      </c>
      <c r="F58" s="93">
        <v>175.33</v>
      </c>
      <c r="G58" s="93">
        <v>0</v>
      </c>
      <c r="H58" s="65">
        <f t="shared" si="1"/>
        <v>29.221666666666668</v>
      </c>
    </row>
    <row r="59" spans="1:8" ht="30" customHeight="1" x14ac:dyDescent="0.25">
      <c r="A59" s="150" t="s">
        <v>136</v>
      </c>
      <c r="B59" s="127" t="s">
        <v>22</v>
      </c>
      <c r="C59" s="128">
        <f>C60+C65+C72+C84</f>
        <v>1537154.56</v>
      </c>
      <c r="D59" s="128">
        <f>D60+D65+D72+D84</f>
        <v>173874.09999999998</v>
      </c>
      <c r="E59" s="128">
        <f>E60+E65+E72+E84</f>
        <v>519900</v>
      </c>
      <c r="F59" s="128">
        <f>F60+F65+F72+F84+F82</f>
        <v>195151.05</v>
      </c>
      <c r="G59" s="128">
        <f t="shared" si="0"/>
        <v>112.23698641718347</v>
      </c>
      <c r="H59" s="129">
        <f t="shared" si="1"/>
        <v>37.53626658972879</v>
      </c>
    </row>
    <row r="60" spans="1:8" ht="30" customHeight="1" x14ac:dyDescent="0.25">
      <c r="A60" s="151" t="s">
        <v>137</v>
      </c>
      <c r="B60" s="130" t="s">
        <v>138</v>
      </c>
      <c r="C60" s="131">
        <f>SUM(C61:C64)</f>
        <v>274826.40000000002</v>
      </c>
      <c r="D60" s="131">
        <f>SUM(D61:D64)</f>
        <v>24136.37</v>
      </c>
      <c r="E60" s="131">
        <f>SUM(E61:E64)</f>
        <v>49300</v>
      </c>
      <c r="F60" s="131">
        <f>SUM(F61:F64)</f>
        <v>25767.08</v>
      </c>
      <c r="G60" s="131">
        <f t="shared" si="0"/>
        <v>106.75623550683058</v>
      </c>
      <c r="H60" s="132">
        <f t="shared" si="1"/>
        <v>52.265882352941183</v>
      </c>
    </row>
    <row r="61" spans="1:8" ht="30" customHeight="1" x14ac:dyDescent="0.25">
      <c r="A61" s="96" t="s">
        <v>139</v>
      </c>
      <c r="B61" s="62" t="s">
        <v>140</v>
      </c>
      <c r="C61" s="95">
        <v>52491.15</v>
      </c>
      <c r="D61" s="93">
        <v>4541.6899999999996</v>
      </c>
      <c r="E61" s="93">
        <v>2900</v>
      </c>
      <c r="F61" s="93">
        <v>3861.13</v>
      </c>
      <c r="G61" s="93">
        <f t="shared" si="0"/>
        <v>85.015269646321087</v>
      </c>
      <c r="H61" s="65">
        <f t="shared" si="1"/>
        <v>133.14241379310346</v>
      </c>
    </row>
    <row r="62" spans="1:8" ht="33.75" customHeight="1" x14ac:dyDescent="0.25">
      <c r="A62" s="96" t="s">
        <v>141</v>
      </c>
      <c r="B62" s="62" t="s">
        <v>142</v>
      </c>
      <c r="C62" s="95">
        <v>198178.6</v>
      </c>
      <c r="D62" s="93">
        <v>19140.13</v>
      </c>
      <c r="E62" s="93">
        <v>39000</v>
      </c>
      <c r="F62" s="93">
        <v>18876.5</v>
      </c>
      <c r="G62" s="93">
        <f t="shared" si="0"/>
        <v>98.622632134682462</v>
      </c>
      <c r="H62" s="65">
        <f t="shared" si="1"/>
        <v>48.401282051282053</v>
      </c>
    </row>
    <row r="63" spans="1:8" ht="30" customHeight="1" x14ac:dyDescent="0.25">
      <c r="A63" s="96" t="s">
        <v>143</v>
      </c>
      <c r="B63" s="62" t="s">
        <v>144</v>
      </c>
      <c r="C63" s="95">
        <v>23258.65</v>
      </c>
      <c r="D63" s="93">
        <v>278.75</v>
      </c>
      <c r="E63" s="93">
        <v>6900</v>
      </c>
      <c r="F63" s="93">
        <v>2977</v>
      </c>
      <c r="G63" s="93">
        <f t="shared" si="0"/>
        <v>1067.9820627802692</v>
      </c>
      <c r="H63" s="65">
        <f t="shared" si="1"/>
        <v>43.144927536231883</v>
      </c>
    </row>
    <row r="64" spans="1:8" ht="30" customHeight="1" x14ac:dyDescent="0.25">
      <c r="A64" s="96" t="s">
        <v>145</v>
      </c>
      <c r="B64" s="62" t="s">
        <v>146</v>
      </c>
      <c r="C64" s="95">
        <v>898</v>
      </c>
      <c r="D64" s="93">
        <v>175.8</v>
      </c>
      <c r="E64" s="93">
        <v>500</v>
      </c>
      <c r="F64" s="93">
        <v>52.45</v>
      </c>
      <c r="G64" s="93">
        <f t="shared" si="0"/>
        <v>29.835039817974973</v>
      </c>
      <c r="H64" s="65">
        <f t="shared" si="1"/>
        <v>10.49</v>
      </c>
    </row>
    <row r="65" spans="1:8" ht="30" customHeight="1" x14ac:dyDescent="0.25">
      <c r="A65" s="151" t="s">
        <v>147</v>
      </c>
      <c r="B65" s="130" t="s">
        <v>148</v>
      </c>
      <c r="C65" s="131">
        <f>SUM(C66:C71)</f>
        <v>680651.3</v>
      </c>
      <c r="D65" s="131">
        <f>SUM(D66:D71)</f>
        <v>115850.51999999999</v>
      </c>
      <c r="E65" s="131">
        <f>SUM(E66:E71)</f>
        <v>247000</v>
      </c>
      <c r="F65" s="131">
        <f>SUM(F66:F71)</f>
        <v>119533.09</v>
      </c>
      <c r="G65" s="131">
        <f t="shared" si="0"/>
        <v>103.17872548176736</v>
      </c>
      <c r="H65" s="132">
        <f t="shared" si="1"/>
        <v>48.393963562753036</v>
      </c>
    </row>
    <row r="66" spans="1:8" ht="30" customHeight="1" x14ac:dyDescent="0.25">
      <c r="A66" s="96" t="s">
        <v>149</v>
      </c>
      <c r="B66" s="62" t="s">
        <v>150</v>
      </c>
      <c r="C66" s="93">
        <v>83662.320000000007</v>
      </c>
      <c r="D66" s="93">
        <v>8008.21</v>
      </c>
      <c r="E66" s="93">
        <v>13300</v>
      </c>
      <c r="F66" s="93">
        <v>9461.58</v>
      </c>
      <c r="G66" s="93">
        <f t="shared" si="0"/>
        <v>118.14850010177057</v>
      </c>
      <c r="H66" s="65">
        <f t="shared" si="1"/>
        <v>71.139699248120309</v>
      </c>
    </row>
    <row r="67" spans="1:8" ht="30" customHeight="1" x14ac:dyDescent="0.25">
      <c r="A67" s="96" t="s">
        <v>151</v>
      </c>
      <c r="B67" s="62" t="s">
        <v>152</v>
      </c>
      <c r="C67" s="93">
        <v>343943.66</v>
      </c>
      <c r="D67" s="93">
        <v>78129.98</v>
      </c>
      <c r="E67" s="93">
        <v>186500</v>
      </c>
      <c r="F67" s="93">
        <v>87201.47</v>
      </c>
      <c r="G67" s="93">
        <f t="shared" si="0"/>
        <v>111.61076708326306</v>
      </c>
      <c r="H67" s="65">
        <f t="shared" si="1"/>
        <v>46.756820375335124</v>
      </c>
    </row>
    <row r="68" spans="1:8" ht="30" customHeight="1" x14ac:dyDescent="0.25">
      <c r="A68" s="96" t="s">
        <v>153</v>
      </c>
      <c r="B68" s="62" t="s">
        <v>154</v>
      </c>
      <c r="C68" s="93">
        <v>199581.7</v>
      </c>
      <c r="D68" s="93">
        <v>22741.68</v>
      </c>
      <c r="E68" s="93">
        <v>40600</v>
      </c>
      <c r="F68" s="93">
        <v>17979.54</v>
      </c>
      <c r="G68" s="93">
        <f t="shared" si="0"/>
        <v>79.059858374579193</v>
      </c>
      <c r="H68" s="65">
        <f t="shared" si="1"/>
        <v>44.284581280788181</v>
      </c>
    </row>
    <row r="69" spans="1:8" ht="33" customHeight="1" x14ac:dyDescent="0.25">
      <c r="A69" s="96" t="s">
        <v>155</v>
      </c>
      <c r="B69" s="62" t="s">
        <v>156</v>
      </c>
      <c r="C69" s="93">
        <v>19638.060000000001</v>
      </c>
      <c r="D69" s="93">
        <v>2508.17</v>
      </c>
      <c r="E69" s="93">
        <v>4400</v>
      </c>
      <c r="F69" s="93">
        <v>3170.14</v>
      </c>
      <c r="G69" s="93">
        <f t="shared" si="0"/>
        <v>126.3925491493798</v>
      </c>
      <c r="H69" s="65">
        <f t="shared" si="1"/>
        <v>72.048636363636362</v>
      </c>
    </row>
    <row r="70" spans="1:8" ht="30" customHeight="1" x14ac:dyDescent="0.25">
      <c r="A70" s="96" t="s">
        <v>157</v>
      </c>
      <c r="B70" s="62" t="s">
        <v>158</v>
      </c>
      <c r="C70" s="93">
        <v>25863.279999999999</v>
      </c>
      <c r="D70" s="93">
        <v>4049.76</v>
      </c>
      <c r="E70" s="93">
        <v>1900</v>
      </c>
      <c r="F70" s="93">
        <v>1564.21</v>
      </c>
      <c r="G70" s="93">
        <f t="shared" si="0"/>
        <v>38.624758010351229</v>
      </c>
      <c r="H70" s="65">
        <f t="shared" si="1"/>
        <v>82.326842105263168</v>
      </c>
    </row>
    <row r="71" spans="1:8" ht="30" customHeight="1" x14ac:dyDescent="0.25">
      <c r="A71" s="96" t="s">
        <v>159</v>
      </c>
      <c r="B71" s="62" t="s">
        <v>160</v>
      </c>
      <c r="C71" s="93">
        <v>7962.28</v>
      </c>
      <c r="D71" s="93">
        <v>412.72</v>
      </c>
      <c r="E71" s="93">
        <v>300</v>
      </c>
      <c r="F71" s="93">
        <v>156.15</v>
      </c>
      <c r="G71" s="93">
        <f t="shared" si="0"/>
        <v>37.834367125411902</v>
      </c>
      <c r="H71" s="65">
        <f t="shared" si="1"/>
        <v>52.050000000000004</v>
      </c>
    </row>
    <row r="72" spans="1:8" ht="30" customHeight="1" x14ac:dyDescent="0.25">
      <c r="A72" s="151" t="s">
        <v>161</v>
      </c>
      <c r="B72" s="130" t="s">
        <v>162</v>
      </c>
      <c r="C72" s="131">
        <f>SUM(C73:C81)</f>
        <v>456990.48</v>
      </c>
      <c r="D72" s="131">
        <f>SUM(D73:D81)</f>
        <v>28934.27</v>
      </c>
      <c r="E72" s="131">
        <f>SUM(E73:E81)</f>
        <v>180300</v>
      </c>
      <c r="F72" s="131">
        <f>SUM(F73:F81)</f>
        <v>37644.83</v>
      </c>
      <c r="G72" s="131">
        <f t="shared" si="0"/>
        <v>130.10464753387592</v>
      </c>
      <c r="H72" s="132">
        <f t="shared" si="1"/>
        <v>20.878996117581806</v>
      </c>
    </row>
    <row r="73" spans="1:8" ht="30" customHeight="1" x14ac:dyDescent="0.25">
      <c r="A73" s="96" t="s">
        <v>163</v>
      </c>
      <c r="B73" s="62" t="s">
        <v>164</v>
      </c>
      <c r="C73" s="93">
        <v>11016.87</v>
      </c>
      <c r="D73" s="93">
        <v>2780.86</v>
      </c>
      <c r="E73" s="93">
        <v>9900</v>
      </c>
      <c r="F73" s="93">
        <v>698.29</v>
      </c>
      <c r="G73" s="93">
        <f t="shared" si="0"/>
        <v>25.110577303424119</v>
      </c>
      <c r="H73" s="65">
        <f t="shared" si="1"/>
        <v>7.0534343434343434</v>
      </c>
    </row>
    <row r="74" spans="1:8" ht="30" customHeight="1" x14ac:dyDescent="0.25">
      <c r="A74" s="96" t="s">
        <v>165</v>
      </c>
      <c r="B74" s="62" t="s">
        <v>166</v>
      </c>
      <c r="C74" s="93">
        <v>232331.99</v>
      </c>
      <c r="D74" s="93">
        <v>9490.93</v>
      </c>
      <c r="E74" s="93">
        <v>124400</v>
      </c>
      <c r="F74" s="93">
        <v>18460.419999999998</v>
      </c>
      <c r="G74" s="93">
        <f t="shared" si="0"/>
        <v>194.50591248697438</v>
      </c>
      <c r="H74" s="65">
        <f t="shared" si="1"/>
        <v>14.839565916398712</v>
      </c>
    </row>
    <row r="75" spans="1:8" ht="30" customHeight="1" x14ac:dyDescent="0.25">
      <c r="A75" s="96" t="s">
        <v>167</v>
      </c>
      <c r="B75" s="62" t="s">
        <v>168</v>
      </c>
      <c r="C75" s="93">
        <v>1920</v>
      </c>
      <c r="D75" s="93">
        <v>63.72</v>
      </c>
      <c r="E75" s="93">
        <v>300</v>
      </c>
      <c r="F75" s="93">
        <v>63.72</v>
      </c>
      <c r="G75" s="93">
        <f t="shared" si="0"/>
        <v>100</v>
      </c>
      <c r="H75" s="65">
        <f t="shared" si="1"/>
        <v>21.240000000000002</v>
      </c>
    </row>
    <row r="76" spans="1:8" ht="30" customHeight="1" x14ac:dyDescent="0.25">
      <c r="A76" s="96" t="s">
        <v>169</v>
      </c>
      <c r="B76" s="62" t="s">
        <v>170</v>
      </c>
      <c r="C76" s="93">
        <v>68244.61</v>
      </c>
      <c r="D76" s="93">
        <v>5017.74</v>
      </c>
      <c r="E76" s="93">
        <v>11300</v>
      </c>
      <c r="F76" s="93">
        <v>5860.65</v>
      </c>
      <c r="G76" s="93">
        <f t="shared" si="0"/>
        <v>116.7985985722656</v>
      </c>
      <c r="H76" s="65">
        <f t="shared" si="1"/>
        <v>51.864159292035396</v>
      </c>
    </row>
    <row r="77" spans="1:8" ht="30" customHeight="1" x14ac:dyDescent="0.25">
      <c r="A77" s="96" t="s">
        <v>171</v>
      </c>
      <c r="B77" s="62" t="s">
        <v>172</v>
      </c>
      <c r="C77" s="93">
        <v>1962</v>
      </c>
      <c r="D77" s="93">
        <v>168.75</v>
      </c>
      <c r="E77" s="93"/>
      <c r="F77" s="93">
        <v>165.9</v>
      </c>
      <c r="G77" s="93">
        <f t="shared" si="0"/>
        <v>98.311111111111117</v>
      </c>
      <c r="H77" s="65" t="e">
        <f t="shared" si="1"/>
        <v>#DIV/0!</v>
      </c>
    </row>
    <row r="78" spans="1:8" ht="30" customHeight="1" x14ac:dyDescent="0.25">
      <c r="A78" s="96" t="s">
        <v>173</v>
      </c>
      <c r="B78" s="62" t="s">
        <v>174</v>
      </c>
      <c r="C78" s="93">
        <v>31033.7</v>
      </c>
      <c r="D78" s="93">
        <v>542.61</v>
      </c>
      <c r="E78" s="93">
        <v>6600</v>
      </c>
      <c r="F78" s="93">
        <v>455.1</v>
      </c>
      <c r="G78" s="93">
        <f t="shared" si="0"/>
        <v>83.872394537513131</v>
      </c>
      <c r="H78" s="65">
        <f t="shared" si="1"/>
        <v>6.8954545454545464</v>
      </c>
    </row>
    <row r="79" spans="1:8" ht="30" customHeight="1" x14ac:dyDescent="0.25">
      <c r="A79" s="96" t="s">
        <v>175</v>
      </c>
      <c r="B79" s="62" t="s">
        <v>176</v>
      </c>
      <c r="C79" s="93">
        <v>70166.06</v>
      </c>
      <c r="D79" s="93">
        <v>8447.32</v>
      </c>
      <c r="E79" s="93">
        <v>22700</v>
      </c>
      <c r="F79" s="93">
        <v>9389.36</v>
      </c>
      <c r="G79" s="93">
        <f t="shared" si="0"/>
        <v>111.15193931329701</v>
      </c>
      <c r="H79" s="65">
        <f t="shared" si="1"/>
        <v>41.362819383259911</v>
      </c>
    </row>
    <row r="80" spans="1:8" ht="30" customHeight="1" x14ac:dyDescent="0.25">
      <c r="A80" s="96" t="s">
        <v>177</v>
      </c>
      <c r="B80" s="62" t="s">
        <v>178</v>
      </c>
      <c r="C80" s="93">
        <v>15917.75</v>
      </c>
      <c r="D80" s="93">
        <v>1982.65</v>
      </c>
      <c r="E80" s="93">
        <v>4000</v>
      </c>
      <c r="F80" s="93">
        <v>2253.79</v>
      </c>
      <c r="G80" s="93">
        <f t="shared" si="0"/>
        <v>113.67563614354526</v>
      </c>
      <c r="H80" s="65">
        <f t="shared" si="1"/>
        <v>56.344749999999998</v>
      </c>
    </row>
    <row r="81" spans="1:8" ht="30" customHeight="1" x14ac:dyDescent="0.25">
      <c r="A81" s="96" t="s">
        <v>179</v>
      </c>
      <c r="B81" s="62" t="s">
        <v>180</v>
      </c>
      <c r="C81" s="93">
        <v>24397.5</v>
      </c>
      <c r="D81" s="93">
        <v>439.69</v>
      </c>
      <c r="E81" s="93">
        <v>1100</v>
      </c>
      <c r="F81" s="93">
        <v>297.60000000000002</v>
      </c>
      <c r="G81" s="93">
        <f t="shared" si="0"/>
        <v>67.684050126225301</v>
      </c>
      <c r="H81" s="65">
        <f t="shared" si="1"/>
        <v>27.054545454545458</v>
      </c>
    </row>
    <row r="82" spans="1:8" s="171" customFormat="1" ht="30" customHeight="1" x14ac:dyDescent="0.25">
      <c r="A82" s="173">
        <v>324</v>
      </c>
      <c r="B82" s="151" t="s">
        <v>310</v>
      </c>
      <c r="C82" s="131"/>
      <c r="D82" s="131"/>
      <c r="E82" s="131"/>
      <c r="F82" s="131">
        <v>2700</v>
      </c>
      <c r="G82" s="131"/>
      <c r="H82" s="132"/>
    </row>
    <row r="83" spans="1:8" s="171" customFormat="1" ht="30" customHeight="1" x14ac:dyDescent="0.25">
      <c r="A83" s="172">
        <v>3241</v>
      </c>
      <c r="B83" s="96" t="s">
        <v>310</v>
      </c>
      <c r="C83" s="93"/>
      <c r="D83" s="93"/>
      <c r="E83" s="93"/>
      <c r="F83" s="93">
        <v>2700</v>
      </c>
      <c r="G83" s="93"/>
      <c r="H83" s="65"/>
    </row>
    <row r="84" spans="1:8" ht="30" customHeight="1" x14ac:dyDescent="0.25">
      <c r="A84" s="96" t="s">
        <v>181</v>
      </c>
      <c r="B84" s="130" t="s">
        <v>182</v>
      </c>
      <c r="C84" s="131">
        <f>SUM(C85:C91)</f>
        <v>124686.38</v>
      </c>
      <c r="D84" s="131">
        <f>SUM(D85:D91)</f>
        <v>4952.9399999999996</v>
      </c>
      <c r="E84" s="131">
        <f>SUM(E85:E91)</f>
        <v>43300</v>
      </c>
      <c r="F84" s="131">
        <f>SUM(F85:F91)</f>
        <v>9506.0500000000011</v>
      </c>
      <c r="G84" s="131">
        <f t="shared" si="0"/>
        <v>191.92742088537318</v>
      </c>
      <c r="H84" s="132">
        <f t="shared" si="1"/>
        <v>21.953926096997691</v>
      </c>
    </row>
    <row r="85" spans="1:8" ht="35.25" customHeight="1" x14ac:dyDescent="0.25">
      <c r="A85" s="96" t="s">
        <v>183</v>
      </c>
      <c r="B85" s="62" t="s">
        <v>184</v>
      </c>
      <c r="C85" s="95">
        <v>74630.600000000006</v>
      </c>
      <c r="D85" s="93">
        <v>933.84</v>
      </c>
      <c r="E85" s="93">
        <v>3300</v>
      </c>
      <c r="F85" s="93">
        <v>1452.6</v>
      </c>
      <c r="G85" s="93">
        <f t="shared" si="0"/>
        <v>155.55127216653815</v>
      </c>
      <c r="H85" s="65">
        <f t="shared" si="1"/>
        <v>44.018181818181816</v>
      </c>
    </row>
    <row r="86" spans="1:8" ht="30" customHeight="1" x14ac:dyDescent="0.25">
      <c r="A86" s="96" t="s">
        <v>185</v>
      </c>
      <c r="B86" s="62" t="s">
        <v>186</v>
      </c>
      <c r="C86" s="95">
        <v>0</v>
      </c>
      <c r="D86" s="93"/>
      <c r="E86" s="93">
        <v>3900</v>
      </c>
      <c r="F86" s="93">
        <v>0</v>
      </c>
      <c r="G86" s="93">
        <v>0</v>
      </c>
      <c r="H86" s="65">
        <f t="shared" si="1"/>
        <v>0</v>
      </c>
    </row>
    <row r="87" spans="1:8" ht="30" customHeight="1" x14ac:dyDescent="0.25">
      <c r="A87" s="96" t="s">
        <v>187</v>
      </c>
      <c r="B87" s="62" t="s">
        <v>188</v>
      </c>
      <c r="C87" s="95">
        <v>4259.24</v>
      </c>
      <c r="D87" s="93">
        <v>273.26</v>
      </c>
      <c r="E87" s="93">
        <v>300</v>
      </c>
      <c r="F87" s="93">
        <v>193.65</v>
      </c>
      <c r="G87" s="93">
        <f t="shared" si="0"/>
        <v>70.866573958867022</v>
      </c>
      <c r="H87" s="65">
        <f t="shared" si="1"/>
        <v>64.550000000000011</v>
      </c>
    </row>
    <row r="88" spans="1:8" ht="30" customHeight="1" x14ac:dyDescent="0.25">
      <c r="A88" s="96" t="s">
        <v>189</v>
      </c>
      <c r="B88" s="62" t="s">
        <v>190</v>
      </c>
      <c r="C88" s="95">
        <v>4500</v>
      </c>
      <c r="D88" s="93">
        <v>108.09</v>
      </c>
      <c r="E88" s="93">
        <v>200</v>
      </c>
      <c r="F88" s="93">
        <v>133.09</v>
      </c>
      <c r="G88" s="93">
        <f t="shared" si="0"/>
        <v>123.12887408640947</v>
      </c>
      <c r="H88" s="65">
        <f t="shared" si="1"/>
        <v>66.545000000000002</v>
      </c>
    </row>
    <row r="89" spans="1:8" ht="30" customHeight="1" x14ac:dyDescent="0.25">
      <c r="A89" s="96" t="s">
        <v>191</v>
      </c>
      <c r="B89" s="62" t="s">
        <v>192</v>
      </c>
      <c r="C89" s="95">
        <v>28746.54</v>
      </c>
      <c r="D89" s="93">
        <v>857.61</v>
      </c>
      <c r="E89" s="93">
        <v>1900</v>
      </c>
      <c r="F89" s="93">
        <v>980</v>
      </c>
      <c r="G89" s="93">
        <f t="shared" ref="G89:G115" si="8">F89/D89*100</f>
        <v>114.27105560802696</v>
      </c>
      <c r="H89" s="65">
        <f t="shared" si="1"/>
        <v>51.578947368421055</v>
      </c>
    </row>
    <row r="90" spans="1:8" ht="30" customHeight="1" x14ac:dyDescent="0.25">
      <c r="A90" s="96" t="s">
        <v>193</v>
      </c>
      <c r="B90" s="62" t="s">
        <v>194</v>
      </c>
      <c r="C90" s="95">
        <v>0</v>
      </c>
      <c r="D90" s="93">
        <v>580.66999999999996</v>
      </c>
      <c r="E90" s="93">
        <v>20300</v>
      </c>
      <c r="F90" s="93">
        <v>4920.8100000000004</v>
      </c>
      <c r="G90" s="93">
        <v>0</v>
      </c>
      <c r="H90" s="65">
        <f t="shared" ref="H90:H115" si="9">F90/E90*100</f>
        <v>24.240443349753697</v>
      </c>
    </row>
    <row r="91" spans="1:8" ht="30" customHeight="1" x14ac:dyDescent="0.25">
      <c r="A91" s="96" t="s">
        <v>195</v>
      </c>
      <c r="B91" s="62" t="s">
        <v>182</v>
      </c>
      <c r="C91" s="95">
        <v>12550</v>
      </c>
      <c r="D91" s="93">
        <v>2199.4699999999998</v>
      </c>
      <c r="E91" s="93">
        <v>13400</v>
      </c>
      <c r="F91" s="93">
        <v>1825.9</v>
      </c>
      <c r="G91" s="93">
        <f t="shared" si="8"/>
        <v>83.015453722942354</v>
      </c>
      <c r="H91" s="65">
        <f t="shared" si="9"/>
        <v>13.626119402985076</v>
      </c>
    </row>
    <row r="92" spans="1:8" ht="30" customHeight="1" x14ac:dyDescent="0.25">
      <c r="A92" s="150" t="s">
        <v>196</v>
      </c>
      <c r="B92" s="127" t="s">
        <v>37</v>
      </c>
      <c r="C92" s="128">
        <f>C93</f>
        <v>9593.3700000000008</v>
      </c>
      <c r="D92" s="128">
        <f>D93</f>
        <v>1386.23</v>
      </c>
      <c r="E92" s="128">
        <f>E93</f>
        <v>16000</v>
      </c>
      <c r="F92" s="128">
        <f>F93</f>
        <v>6350.44</v>
      </c>
      <c r="G92" s="128">
        <f t="shared" si="8"/>
        <v>458.10868326323913</v>
      </c>
      <c r="H92" s="129">
        <f t="shared" si="9"/>
        <v>39.690249999999999</v>
      </c>
    </row>
    <row r="93" spans="1:8" ht="30" customHeight="1" x14ac:dyDescent="0.25">
      <c r="A93" s="151" t="s">
        <v>197</v>
      </c>
      <c r="B93" s="130" t="s">
        <v>198</v>
      </c>
      <c r="C93" s="131">
        <f>C94+C95+C96</f>
        <v>9593.3700000000008</v>
      </c>
      <c r="D93" s="131">
        <f>D94+D95+D96</f>
        <v>1386.23</v>
      </c>
      <c r="E93" s="131">
        <f>E94+E95+E96</f>
        <v>16000</v>
      </c>
      <c r="F93" s="131">
        <f>F94+F95+F96</f>
        <v>6350.44</v>
      </c>
      <c r="G93" s="131">
        <f t="shared" si="8"/>
        <v>458.10868326323913</v>
      </c>
      <c r="H93" s="132">
        <f t="shared" si="9"/>
        <v>39.690249999999999</v>
      </c>
    </row>
    <row r="94" spans="1:8" ht="30" customHeight="1" x14ac:dyDescent="0.25">
      <c r="A94" s="96" t="s">
        <v>199</v>
      </c>
      <c r="B94" s="62" t="s">
        <v>200</v>
      </c>
      <c r="C94" s="93">
        <v>8532.23</v>
      </c>
      <c r="D94" s="93">
        <v>845.94</v>
      </c>
      <c r="E94" s="93">
        <v>600</v>
      </c>
      <c r="F94" s="93">
        <v>886.21</v>
      </c>
      <c r="G94" s="93">
        <f t="shared" si="8"/>
        <v>104.76038489727404</v>
      </c>
      <c r="H94" s="65">
        <f t="shared" si="9"/>
        <v>147.70166666666665</v>
      </c>
    </row>
    <row r="95" spans="1:8" ht="30" customHeight="1" x14ac:dyDescent="0.25">
      <c r="A95" s="96" t="s">
        <v>201</v>
      </c>
      <c r="B95" s="62" t="s">
        <v>202</v>
      </c>
      <c r="C95" s="93">
        <v>26.12</v>
      </c>
      <c r="D95" s="93">
        <v>540.29</v>
      </c>
      <c r="E95" s="93">
        <v>15400</v>
      </c>
      <c r="F95" s="93">
        <v>5464.23</v>
      </c>
      <c r="G95" s="93">
        <f t="shared" si="8"/>
        <v>1011.3513113328028</v>
      </c>
      <c r="H95" s="65">
        <f t="shared" si="9"/>
        <v>35.482012987012986</v>
      </c>
    </row>
    <row r="96" spans="1:8" ht="30" customHeight="1" x14ac:dyDescent="0.25">
      <c r="A96" s="96" t="s">
        <v>203</v>
      </c>
      <c r="B96" s="62" t="s">
        <v>204</v>
      </c>
      <c r="C96" s="93">
        <v>1035.02</v>
      </c>
      <c r="D96" s="93"/>
      <c r="E96" s="93">
        <v>0</v>
      </c>
      <c r="F96" s="93"/>
      <c r="G96" s="93"/>
      <c r="H96" s="65"/>
    </row>
    <row r="97" spans="1:8" ht="38.25" customHeight="1" x14ac:dyDescent="0.25">
      <c r="A97" s="150" t="s">
        <v>205</v>
      </c>
      <c r="B97" s="127" t="s">
        <v>38</v>
      </c>
      <c r="C97" s="128">
        <f>C98</f>
        <v>142216.12</v>
      </c>
      <c r="D97" s="128">
        <f>D98</f>
        <v>50</v>
      </c>
      <c r="E97" s="128">
        <f>E98</f>
        <v>81200</v>
      </c>
      <c r="F97" s="128">
        <f>F98</f>
        <v>150</v>
      </c>
      <c r="G97" s="128">
        <f t="shared" si="8"/>
        <v>300</v>
      </c>
      <c r="H97" s="129">
        <f t="shared" si="9"/>
        <v>0.18472906403940886</v>
      </c>
    </row>
    <row r="98" spans="1:8" ht="34.5" customHeight="1" x14ac:dyDescent="0.25">
      <c r="A98" s="151" t="s">
        <v>206</v>
      </c>
      <c r="B98" s="130" t="s">
        <v>207</v>
      </c>
      <c r="C98" s="131">
        <f>C99+C100</f>
        <v>142216.12</v>
      </c>
      <c r="D98" s="131">
        <f>D99+D100</f>
        <v>50</v>
      </c>
      <c r="E98" s="131">
        <f>E99+E100</f>
        <v>81200</v>
      </c>
      <c r="F98" s="131">
        <f>F99+F100</f>
        <v>150</v>
      </c>
      <c r="G98" s="131">
        <f t="shared" si="8"/>
        <v>300</v>
      </c>
      <c r="H98" s="132">
        <f t="shared" si="9"/>
        <v>0.18472906403940886</v>
      </c>
    </row>
    <row r="99" spans="1:8" ht="30" customHeight="1" x14ac:dyDescent="0.25">
      <c r="A99" s="96" t="s">
        <v>208</v>
      </c>
      <c r="B99" s="62" t="s">
        <v>209</v>
      </c>
      <c r="C99" s="93">
        <v>0</v>
      </c>
      <c r="D99" s="93">
        <v>50</v>
      </c>
      <c r="E99" s="93">
        <v>700</v>
      </c>
      <c r="F99" s="93">
        <v>50</v>
      </c>
      <c r="G99" s="93">
        <v>0</v>
      </c>
      <c r="H99" s="65">
        <v>0</v>
      </c>
    </row>
    <row r="100" spans="1:8" ht="30" customHeight="1" x14ac:dyDescent="0.25">
      <c r="A100" s="96" t="s">
        <v>210</v>
      </c>
      <c r="B100" s="62" t="s">
        <v>211</v>
      </c>
      <c r="C100" s="93">
        <v>142216.12</v>
      </c>
      <c r="D100" s="93"/>
      <c r="E100" s="93">
        <v>80500</v>
      </c>
      <c r="F100" s="93">
        <v>100</v>
      </c>
      <c r="G100" s="93"/>
      <c r="H100" s="65">
        <f t="shared" si="9"/>
        <v>0.12422360248447205</v>
      </c>
    </row>
    <row r="101" spans="1:8" ht="30" customHeight="1" x14ac:dyDescent="0.25">
      <c r="A101" s="150" t="s">
        <v>212</v>
      </c>
      <c r="B101" s="127" t="s">
        <v>67</v>
      </c>
      <c r="C101" s="128">
        <f t="shared" ref="C101:F102" si="10">C102</f>
        <v>0</v>
      </c>
      <c r="D101" s="128">
        <f t="shared" si="10"/>
        <v>1645.6</v>
      </c>
      <c r="E101" s="128">
        <f t="shared" si="10"/>
        <v>400</v>
      </c>
      <c r="F101" s="128">
        <f t="shared" si="10"/>
        <v>1728.9</v>
      </c>
      <c r="G101" s="131">
        <f t="shared" si="8"/>
        <v>105.06198347107438</v>
      </c>
      <c r="H101" s="129">
        <f t="shared" si="9"/>
        <v>432.22500000000002</v>
      </c>
    </row>
    <row r="102" spans="1:8" ht="30" customHeight="1" x14ac:dyDescent="0.25">
      <c r="A102" s="151" t="s">
        <v>213</v>
      </c>
      <c r="B102" s="130" t="s">
        <v>111</v>
      </c>
      <c r="C102" s="131">
        <f t="shared" si="10"/>
        <v>0</v>
      </c>
      <c r="D102" s="131">
        <f t="shared" si="10"/>
        <v>1645.6</v>
      </c>
      <c r="E102" s="131">
        <f t="shared" si="10"/>
        <v>400</v>
      </c>
      <c r="F102" s="131">
        <f t="shared" si="10"/>
        <v>1728.9</v>
      </c>
      <c r="G102" s="131">
        <v>0</v>
      </c>
      <c r="H102" s="132">
        <f t="shared" si="9"/>
        <v>432.22500000000002</v>
      </c>
    </row>
    <row r="103" spans="1:8" ht="30" customHeight="1" x14ac:dyDescent="0.25">
      <c r="A103" s="96" t="s">
        <v>214</v>
      </c>
      <c r="B103" s="62" t="s">
        <v>215</v>
      </c>
      <c r="C103" s="93">
        <v>0</v>
      </c>
      <c r="D103" s="93">
        <v>1645.6</v>
      </c>
      <c r="E103" s="93">
        <v>400</v>
      </c>
      <c r="F103" s="93">
        <v>1728.9</v>
      </c>
      <c r="G103" s="93">
        <v>0</v>
      </c>
      <c r="H103" s="65">
        <f t="shared" si="9"/>
        <v>432.22500000000002</v>
      </c>
    </row>
    <row r="104" spans="1:8" ht="33.75" customHeight="1" x14ac:dyDescent="0.25">
      <c r="A104" s="149" t="s">
        <v>216</v>
      </c>
      <c r="B104" s="124" t="s">
        <v>16</v>
      </c>
      <c r="C104" s="123">
        <f>C105</f>
        <v>38855.230000000003</v>
      </c>
      <c r="D104" s="123">
        <f>D105</f>
        <v>7466.47</v>
      </c>
      <c r="E104" s="123">
        <f>E105</f>
        <v>46040</v>
      </c>
      <c r="F104" s="123">
        <f>F105</f>
        <v>2018.39</v>
      </c>
      <c r="G104" s="123">
        <f t="shared" si="8"/>
        <v>27.032720951132195</v>
      </c>
      <c r="H104" s="126">
        <f t="shared" si="9"/>
        <v>4.3839921807124238</v>
      </c>
    </row>
    <row r="105" spans="1:8" ht="35.25" customHeight="1" x14ac:dyDescent="0.25">
      <c r="A105" s="150" t="s">
        <v>217</v>
      </c>
      <c r="B105" s="127" t="s">
        <v>32</v>
      </c>
      <c r="C105" s="128">
        <f>C106+C108+C114</f>
        <v>38855.230000000003</v>
      </c>
      <c r="D105" s="128">
        <f>D106+D108+D114</f>
        <v>7466.47</v>
      </c>
      <c r="E105" s="128">
        <f>E106+E108+E114</f>
        <v>46040</v>
      </c>
      <c r="F105" s="128">
        <f>F106+F108+F114</f>
        <v>2018.39</v>
      </c>
      <c r="G105" s="128">
        <f t="shared" si="8"/>
        <v>27.032720951132195</v>
      </c>
      <c r="H105" s="129">
        <f t="shared" si="9"/>
        <v>4.3839921807124238</v>
      </c>
    </row>
    <row r="106" spans="1:8" ht="30" customHeight="1" x14ac:dyDescent="0.25">
      <c r="A106" s="151" t="s">
        <v>218</v>
      </c>
      <c r="B106" s="130" t="s">
        <v>219</v>
      </c>
      <c r="C106" s="131">
        <f>C107</f>
        <v>0</v>
      </c>
      <c r="D106" s="131">
        <f>D107</f>
        <v>0</v>
      </c>
      <c r="E106" s="131">
        <v>0</v>
      </c>
      <c r="F106" s="131">
        <v>0</v>
      </c>
      <c r="G106" s="131">
        <v>0</v>
      </c>
      <c r="H106" s="132">
        <v>0</v>
      </c>
    </row>
    <row r="107" spans="1:8" ht="30" customHeight="1" x14ac:dyDescent="0.25">
      <c r="A107" s="96" t="s">
        <v>220</v>
      </c>
      <c r="B107" s="62" t="s">
        <v>221</v>
      </c>
      <c r="C107" s="93">
        <v>0</v>
      </c>
      <c r="D107" s="93">
        <f t="shared" ref="D107:D116" si="11">C107/7.5345</f>
        <v>0</v>
      </c>
      <c r="E107" s="93">
        <v>0</v>
      </c>
      <c r="F107" s="93">
        <v>0</v>
      </c>
      <c r="G107" s="93">
        <v>0</v>
      </c>
      <c r="H107" s="65">
        <v>0</v>
      </c>
    </row>
    <row r="108" spans="1:8" ht="30" customHeight="1" x14ac:dyDescent="0.25">
      <c r="A108" s="151" t="s">
        <v>222</v>
      </c>
      <c r="B108" s="130" t="s">
        <v>223</v>
      </c>
      <c r="C108" s="131">
        <f>C109+C110+C111+C112+C113</f>
        <v>7477.99</v>
      </c>
      <c r="D108" s="131">
        <f>D109+D110+D111+D112+D113</f>
        <v>7050.71</v>
      </c>
      <c r="E108" s="131">
        <f>E109+E110+E111+E112+E113</f>
        <v>26700</v>
      </c>
      <c r="F108" s="131">
        <f>F109+F110+F111+F112+F113</f>
        <v>2000.49</v>
      </c>
      <c r="G108" s="131">
        <f t="shared" si="8"/>
        <v>28.372887269509029</v>
      </c>
      <c r="H108" s="132">
        <f t="shared" si="9"/>
        <v>7.4924719101123598</v>
      </c>
    </row>
    <row r="109" spans="1:8" ht="30" customHeight="1" x14ac:dyDescent="0.25">
      <c r="A109" s="96" t="s">
        <v>224</v>
      </c>
      <c r="B109" s="62" t="s">
        <v>225</v>
      </c>
      <c r="C109" s="93">
        <v>7028</v>
      </c>
      <c r="D109" s="93">
        <v>431.18</v>
      </c>
      <c r="E109" s="93">
        <v>19000</v>
      </c>
      <c r="F109" s="93">
        <v>1682.49</v>
      </c>
      <c r="G109" s="93">
        <f t="shared" si="8"/>
        <v>390.20594647247088</v>
      </c>
      <c r="H109" s="65">
        <f t="shared" si="9"/>
        <v>8.8552105263157888</v>
      </c>
    </row>
    <row r="110" spans="1:8" ht="30" customHeight="1" x14ac:dyDescent="0.25">
      <c r="A110" s="96" t="s">
        <v>226</v>
      </c>
      <c r="B110" s="62" t="s">
        <v>227</v>
      </c>
      <c r="C110" s="93">
        <v>449.99</v>
      </c>
      <c r="D110" s="93"/>
      <c r="E110" s="93">
        <v>1000</v>
      </c>
      <c r="F110" s="93">
        <v>318</v>
      </c>
      <c r="G110" s="93"/>
      <c r="H110" s="65">
        <v>0</v>
      </c>
    </row>
    <row r="111" spans="1:8" ht="30" customHeight="1" x14ac:dyDescent="0.25">
      <c r="A111" s="96" t="s">
        <v>228</v>
      </c>
      <c r="B111" s="62" t="s">
        <v>229</v>
      </c>
      <c r="C111" s="93">
        <v>0</v>
      </c>
      <c r="D111" s="93">
        <v>379.53</v>
      </c>
      <c r="E111" s="93">
        <v>0</v>
      </c>
      <c r="F111" s="93">
        <v>0</v>
      </c>
      <c r="G111" s="93">
        <v>0</v>
      </c>
      <c r="H111" s="65"/>
    </row>
    <row r="112" spans="1:8" ht="30" customHeight="1" x14ac:dyDescent="0.25">
      <c r="A112" s="96" t="s">
        <v>230</v>
      </c>
      <c r="B112" s="62" t="s">
        <v>231</v>
      </c>
      <c r="C112" s="93">
        <v>0</v>
      </c>
      <c r="D112" s="93">
        <f t="shared" si="11"/>
        <v>0</v>
      </c>
      <c r="E112" s="93">
        <v>0</v>
      </c>
      <c r="F112" s="93">
        <v>0</v>
      </c>
      <c r="G112" s="93">
        <v>0</v>
      </c>
      <c r="H112" s="65"/>
    </row>
    <row r="113" spans="1:8" ht="33" customHeight="1" x14ac:dyDescent="0.25">
      <c r="A113" s="96" t="s">
        <v>232</v>
      </c>
      <c r="B113" s="62" t="s">
        <v>233</v>
      </c>
      <c r="C113" s="93">
        <v>0</v>
      </c>
      <c r="D113" s="93">
        <v>6240</v>
      </c>
      <c r="E113" s="93">
        <v>6700</v>
      </c>
      <c r="F113" s="93">
        <v>0</v>
      </c>
      <c r="G113" s="93">
        <v>0</v>
      </c>
      <c r="H113" s="65">
        <v>0</v>
      </c>
    </row>
    <row r="114" spans="1:8" ht="36" customHeight="1" x14ac:dyDescent="0.25">
      <c r="A114" s="151" t="s">
        <v>234</v>
      </c>
      <c r="B114" s="130" t="s">
        <v>235</v>
      </c>
      <c r="C114" s="131">
        <f>C115</f>
        <v>31377.24</v>
      </c>
      <c r="D114" s="131">
        <f>D115</f>
        <v>415.76</v>
      </c>
      <c r="E114" s="131">
        <f>E115</f>
        <v>19340</v>
      </c>
      <c r="F114" s="131">
        <f>F115</f>
        <v>17.899999999999999</v>
      </c>
      <c r="G114" s="131">
        <f t="shared" si="8"/>
        <v>4.3053684818164326</v>
      </c>
      <c r="H114" s="132">
        <f t="shared" si="9"/>
        <v>9.2554291623578075E-2</v>
      </c>
    </row>
    <row r="115" spans="1:8" ht="30" customHeight="1" x14ac:dyDescent="0.25">
      <c r="A115" s="96" t="s">
        <v>236</v>
      </c>
      <c r="B115" s="62" t="s">
        <v>237</v>
      </c>
      <c r="C115" s="93">
        <v>31377.24</v>
      </c>
      <c r="D115" s="93">
        <v>415.76</v>
      </c>
      <c r="E115" s="93">
        <v>19340</v>
      </c>
      <c r="F115" s="93">
        <v>17.899999999999999</v>
      </c>
      <c r="G115" s="93">
        <f t="shared" si="8"/>
        <v>4.3053684818164326</v>
      </c>
      <c r="H115" s="65">
        <f t="shared" si="9"/>
        <v>9.2554291623578075E-2</v>
      </c>
    </row>
    <row r="116" spans="1:8" ht="15" hidden="1" customHeight="1" x14ac:dyDescent="0.25">
      <c r="D116" s="97">
        <f t="shared" si="11"/>
        <v>0</v>
      </c>
      <c r="G116" s="18" t="e">
        <f t="shared" ref="G116" si="12">F116/C116*100</f>
        <v>#DIV/0!</v>
      </c>
    </row>
  </sheetData>
  <protectedRanges>
    <protectedRange algorithmName="SHA-512" hashValue="R8frfBQ/MhInQYm+jLEgMwgPwCkrGPIUaxyIFLRSCn/+fIsUU6bmJDax/r7gTh2PEAEvgODYwg0rRRjqSM/oww==" saltValue="tbZzHO5lCNHCDH5y3XGZag==" spinCount="100000" sqref="C61:C64" name="Range1_3"/>
    <protectedRange algorithmName="SHA-512" hashValue="R8frfBQ/MhInQYm+jLEgMwgPwCkrGPIUaxyIFLRSCn/+fIsUU6bmJDax/r7gTh2PEAEvgODYwg0rRRjqSM/oww==" saltValue="tbZzHO5lCNHCDH5y3XGZag==" spinCount="100000" sqref="C85:C91" name="Range1_1_1"/>
    <protectedRange algorithmName="SHA-512" hashValue="R8frfBQ/MhInQYm+jLEgMwgPwCkrGPIUaxyIFLRSCn/+fIsUU6bmJDax/r7gTh2PEAEvgODYwg0rRRjqSM/oww==" saltValue="tbZzHO5lCNHCDH5y3XGZag==" spinCount="100000" sqref="C39:C46" name="Range1_2_1"/>
  </protectedRanges>
  <mergeCells count="8">
    <mergeCell ref="A9:B9"/>
    <mergeCell ref="A11:B11"/>
    <mergeCell ref="A47:B47"/>
    <mergeCell ref="A7:H7"/>
    <mergeCell ref="A2:J2"/>
    <mergeCell ref="A4:I4"/>
    <mergeCell ref="A5:I6"/>
    <mergeCell ref="E8:F8"/>
  </mergeCells>
  <conditionalFormatting sqref="C61:C64">
    <cfRule type="cellIs" dxfId="2" priority="3" operator="lessThan">
      <formula>-0.001</formula>
    </cfRule>
  </conditionalFormatting>
  <conditionalFormatting sqref="C85:C91">
    <cfRule type="cellIs" dxfId="1" priority="2" operator="lessThan">
      <formula>-0.001</formula>
    </cfRule>
  </conditionalFormatting>
  <conditionalFormatting sqref="C39:C46">
    <cfRule type="cellIs" dxfId="0" priority="1" operator="lessThan">
      <formula>-0.001</formula>
    </cfRule>
  </conditionalFormatting>
  <pageMargins left="0.7" right="0.7" top="0.75" bottom="0.75" header="0.3" footer="0.3"/>
  <pageSetup paperSize="9" scale="7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workbookViewId="0">
      <selection activeCell="G90" sqref="G90"/>
    </sheetView>
  </sheetViews>
  <sheetFormatPr defaultRowHeight="15" x14ac:dyDescent="0.25"/>
  <cols>
    <col min="1" max="1" width="11.5703125" style="17" customWidth="1"/>
    <col min="2" max="2" width="50.7109375" style="17" customWidth="1"/>
    <col min="3" max="3" width="23.28515625" style="108" hidden="1" customWidth="1"/>
    <col min="4" max="6" width="20.7109375" style="17" customWidth="1"/>
    <col min="7" max="8" width="14.7109375" style="17" customWidth="1"/>
    <col min="9" max="9" width="0" style="17" hidden="1" customWidth="1"/>
    <col min="10" max="256" width="9.140625" style="17"/>
    <col min="257" max="257" width="11.5703125" style="17" customWidth="1"/>
    <col min="258" max="258" width="21.5703125" style="17" customWidth="1"/>
    <col min="259" max="259" width="12.140625" style="17" customWidth="1"/>
    <col min="260" max="260" width="12" style="17" customWidth="1"/>
    <col min="261" max="261" width="11" style="17" customWidth="1"/>
    <col min="262" max="262" width="10.28515625" style="17" customWidth="1"/>
    <col min="263" max="263" width="1" style="17" customWidth="1"/>
    <col min="264" max="264" width="0" style="17" hidden="1" customWidth="1"/>
    <col min="265" max="265" width="1.140625" style="17" customWidth="1"/>
    <col min="266" max="512" width="9.140625" style="17"/>
    <col min="513" max="513" width="11.5703125" style="17" customWidth="1"/>
    <col min="514" max="514" width="21.5703125" style="17" customWidth="1"/>
    <col min="515" max="515" width="12.140625" style="17" customWidth="1"/>
    <col min="516" max="516" width="12" style="17" customWidth="1"/>
    <col min="517" max="517" width="11" style="17" customWidth="1"/>
    <col min="518" max="518" width="10.28515625" style="17" customWidth="1"/>
    <col min="519" max="519" width="1" style="17" customWidth="1"/>
    <col min="520" max="520" width="0" style="17" hidden="1" customWidth="1"/>
    <col min="521" max="521" width="1.140625" style="17" customWidth="1"/>
    <col min="522" max="768" width="9.140625" style="17"/>
    <col min="769" max="769" width="11.5703125" style="17" customWidth="1"/>
    <col min="770" max="770" width="21.5703125" style="17" customWidth="1"/>
    <col min="771" max="771" width="12.140625" style="17" customWidth="1"/>
    <col min="772" max="772" width="12" style="17" customWidth="1"/>
    <col min="773" max="773" width="11" style="17" customWidth="1"/>
    <col min="774" max="774" width="10.28515625" style="17" customWidth="1"/>
    <col min="775" max="775" width="1" style="17" customWidth="1"/>
    <col min="776" max="776" width="0" style="17" hidden="1" customWidth="1"/>
    <col min="777" max="777" width="1.140625" style="17" customWidth="1"/>
    <col min="778" max="1024" width="9.140625" style="17"/>
    <col min="1025" max="1025" width="11.5703125" style="17" customWidth="1"/>
    <col min="1026" max="1026" width="21.5703125" style="17" customWidth="1"/>
    <col min="1027" max="1027" width="12.140625" style="17" customWidth="1"/>
    <col min="1028" max="1028" width="12" style="17" customWidth="1"/>
    <col min="1029" max="1029" width="11" style="17" customWidth="1"/>
    <col min="1030" max="1030" width="10.28515625" style="17" customWidth="1"/>
    <col min="1031" max="1031" width="1" style="17" customWidth="1"/>
    <col min="1032" max="1032" width="0" style="17" hidden="1" customWidth="1"/>
    <col min="1033" max="1033" width="1.140625" style="17" customWidth="1"/>
    <col min="1034" max="1280" width="9.140625" style="17"/>
    <col min="1281" max="1281" width="11.5703125" style="17" customWidth="1"/>
    <col min="1282" max="1282" width="21.5703125" style="17" customWidth="1"/>
    <col min="1283" max="1283" width="12.140625" style="17" customWidth="1"/>
    <col min="1284" max="1284" width="12" style="17" customWidth="1"/>
    <col min="1285" max="1285" width="11" style="17" customWidth="1"/>
    <col min="1286" max="1286" width="10.28515625" style="17" customWidth="1"/>
    <col min="1287" max="1287" width="1" style="17" customWidth="1"/>
    <col min="1288" max="1288" width="0" style="17" hidden="1" customWidth="1"/>
    <col min="1289" max="1289" width="1.140625" style="17" customWidth="1"/>
    <col min="1290" max="1536" width="9.140625" style="17"/>
    <col min="1537" max="1537" width="11.5703125" style="17" customWidth="1"/>
    <col min="1538" max="1538" width="21.5703125" style="17" customWidth="1"/>
    <col min="1539" max="1539" width="12.140625" style="17" customWidth="1"/>
    <col min="1540" max="1540" width="12" style="17" customWidth="1"/>
    <col min="1541" max="1541" width="11" style="17" customWidth="1"/>
    <col min="1542" max="1542" width="10.28515625" style="17" customWidth="1"/>
    <col min="1543" max="1543" width="1" style="17" customWidth="1"/>
    <col min="1544" max="1544" width="0" style="17" hidden="1" customWidth="1"/>
    <col min="1545" max="1545" width="1.140625" style="17" customWidth="1"/>
    <col min="1546" max="1792" width="9.140625" style="17"/>
    <col min="1793" max="1793" width="11.5703125" style="17" customWidth="1"/>
    <col min="1794" max="1794" width="21.5703125" style="17" customWidth="1"/>
    <col min="1795" max="1795" width="12.140625" style="17" customWidth="1"/>
    <col min="1796" max="1796" width="12" style="17" customWidth="1"/>
    <col min="1797" max="1797" width="11" style="17" customWidth="1"/>
    <col min="1798" max="1798" width="10.28515625" style="17" customWidth="1"/>
    <col min="1799" max="1799" width="1" style="17" customWidth="1"/>
    <col min="1800" max="1800" width="0" style="17" hidden="1" customWidth="1"/>
    <col min="1801" max="1801" width="1.140625" style="17" customWidth="1"/>
    <col min="1802" max="2048" width="9.140625" style="17"/>
    <col min="2049" max="2049" width="11.5703125" style="17" customWidth="1"/>
    <col min="2050" max="2050" width="21.5703125" style="17" customWidth="1"/>
    <col min="2051" max="2051" width="12.140625" style="17" customWidth="1"/>
    <col min="2052" max="2052" width="12" style="17" customWidth="1"/>
    <col min="2053" max="2053" width="11" style="17" customWidth="1"/>
    <col min="2054" max="2054" width="10.28515625" style="17" customWidth="1"/>
    <col min="2055" max="2055" width="1" style="17" customWidth="1"/>
    <col min="2056" max="2056" width="0" style="17" hidden="1" customWidth="1"/>
    <col min="2057" max="2057" width="1.140625" style="17" customWidth="1"/>
    <col min="2058" max="2304" width="9.140625" style="17"/>
    <col min="2305" max="2305" width="11.5703125" style="17" customWidth="1"/>
    <col min="2306" max="2306" width="21.5703125" style="17" customWidth="1"/>
    <col min="2307" max="2307" width="12.140625" style="17" customWidth="1"/>
    <col min="2308" max="2308" width="12" style="17" customWidth="1"/>
    <col min="2309" max="2309" width="11" style="17" customWidth="1"/>
    <col min="2310" max="2310" width="10.28515625" style="17" customWidth="1"/>
    <col min="2311" max="2311" width="1" style="17" customWidth="1"/>
    <col min="2312" max="2312" width="0" style="17" hidden="1" customWidth="1"/>
    <col min="2313" max="2313" width="1.140625" style="17" customWidth="1"/>
    <col min="2314" max="2560" width="9.140625" style="17"/>
    <col min="2561" max="2561" width="11.5703125" style="17" customWidth="1"/>
    <col min="2562" max="2562" width="21.5703125" style="17" customWidth="1"/>
    <col min="2563" max="2563" width="12.140625" style="17" customWidth="1"/>
    <col min="2564" max="2564" width="12" style="17" customWidth="1"/>
    <col min="2565" max="2565" width="11" style="17" customWidth="1"/>
    <col min="2566" max="2566" width="10.28515625" style="17" customWidth="1"/>
    <col min="2567" max="2567" width="1" style="17" customWidth="1"/>
    <col min="2568" max="2568" width="0" style="17" hidden="1" customWidth="1"/>
    <col min="2569" max="2569" width="1.140625" style="17" customWidth="1"/>
    <col min="2570" max="2816" width="9.140625" style="17"/>
    <col min="2817" max="2817" width="11.5703125" style="17" customWidth="1"/>
    <col min="2818" max="2818" width="21.5703125" style="17" customWidth="1"/>
    <col min="2819" max="2819" width="12.140625" style="17" customWidth="1"/>
    <col min="2820" max="2820" width="12" style="17" customWidth="1"/>
    <col min="2821" max="2821" width="11" style="17" customWidth="1"/>
    <col min="2822" max="2822" width="10.28515625" style="17" customWidth="1"/>
    <col min="2823" max="2823" width="1" style="17" customWidth="1"/>
    <col min="2824" max="2824" width="0" style="17" hidden="1" customWidth="1"/>
    <col min="2825" max="2825" width="1.140625" style="17" customWidth="1"/>
    <col min="2826" max="3072" width="9.140625" style="17"/>
    <col min="3073" max="3073" width="11.5703125" style="17" customWidth="1"/>
    <col min="3074" max="3074" width="21.5703125" style="17" customWidth="1"/>
    <col min="3075" max="3075" width="12.140625" style="17" customWidth="1"/>
    <col min="3076" max="3076" width="12" style="17" customWidth="1"/>
    <col min="3077" max="3077" width="11" style="17" customWidth="1"/>
    <col min="3078" max="3078" width="10.28515625" style="17" customWidth="1"/>
    <col min="3079" max="3079" width="1" style="17" customWidth="1"/>
    <col min="3080" max="3080" width="0" style="17" hidden="1" customWidth="1"/>
    <col min="3081" max="3081" width="1.140625" style="17" customWidth="1"/>
    <col min="3082" max="3328" width="9.140625" style="17"/>
    <col min="3329" max="3329" width="11.5703125" style="17" customWidth="1"/>
    <col min="3330" max="3330" width="21.5703125" style="17" customWidth="1"/>
    <col min="3331" max="3331" width="12.140625" style="17" customWidth="1"/>
    <col min="3332" max="3332" width="12" style="17" customWidth="1"/>
    <col min="3333" max="3333" width="11" style="17" customWidth="1"/>
    <col min="3334" max="3334" width="10.28515625" style="17" customWidth="1"/>
    <col min="3335" max="3335" width="1" style="17" customWidth="1"/>
    <col min="3336" max="3336" width="0" style="17" hidden="1" customWidth="1"/>
    <col min="3337" max="3337" width="1.140625" style="17" customWidth="1"/>
    <col min="3338" max="3584" width="9.140625" style="17"/>
    <col min="3585" max="3585" width="11.5703125" style="17" customWidth="1"/>
    <col min="3586" max="3586" width="21.5703125" style="17" customWidth="1"/>
    <col min="3587" max="3587" width="12.140625" style="17" customWidth="1"/>
    <col min="3588" max="3588" width="12" style="17" customWidth="1"/>
    <col min="3589" max="3589" width="11" style="17" customWidth="1"/>
    <col min="3590" max="3590" width="10.28515625" style="17" customWidth="1"/>
    <col min="3591" max="3591" width="1" style="17" customWidth="1"/>
    <col min="3592" max="3592" width="0" style="17" hidden="1" customWidth="1"/>
    <col min="3593" max="3593" width="1.140625" style="17" customWidth="1"/>
    <col min="3594" max="3840" width="9.140625" style="17"/>
    <col min="3841" max="3841" width="11.5703125" style="17" customWidth="1"/>
    <col min="3842" max="3842" width="21.5703125" style="17" customWidth="1"/>
    <col min="3843" max="3843" width="12.140625" style="17" customWidth="1"/>
    <col min="3844" max="3844" width="12" style="17" customWidth="1"/>
    <col min="3845" max="3845" width="11" style="17" customWidth="1"/>
    <col min="3846" max="3846" width="10.28515625" style="17" customWidth="1"/>
    <col min="3847" max="3847" width="1" style="17" customWidth="1"/>
    <col min="3848" max="3848" width="0" style="17" hidden="1" customWidth="1"/>
    <col min="3849" max="3849" width="1.140625" style="17" customWidth="1"/>
    <col min="3850" max="4096" width="9.140625" style="17"/>
    <col min="4097" max="4097" width="11.5703125" style="17" customWidth="1"/>
    <col min="4098" max="4098" width="21.5703125" style="17" customWidth="1"/>
    <col min="4099" max="4099" width="12.140625" style="17" customWidth="1"/>
    <col min="4100" max="4100" width="12" style="17" customWidth="1"/>
    <col min="4101" max="4101" width="11" style="17" customWidth="1"/>
    <col min="4102" max="4102" width="10.28515625" style="17" customWidth="1"/>
    <col min="4103" max="4103" width="1" style="17" customWidth="1"/>
    <col min="4104" max="4104" width="0" style="17" hidden="1" customWidth="1"/>
    <col min="4105" max="4105" width="1.140625" style="17" customWidth="1"/>
    <col min="4106" max="4352" width="9.140625" style="17"/>
    <col min="4353" max="4353" width="11.5703125" style="17" customWidth="1"/>
    <col min="4354" max="4354" width="21.5703125" style="17" customWidth="1"/>
    <col min="4355" max="4355" width="12.140625" style="17" customWidth="1"/>
    <col min="4356" max="4356" width="12" style="17" customWidth="1"/>
    <col min="4357" max="4357" width="11" style="17" customWidth="1"/>
    <col min="4358" max="4358" width="10.28515625" style="17" customWidth="1"/>
    <col min="4359" max="4359" width="1" style="17" customWidth="1"/>
    <col min="4360" max="4360" width="0" style="17" hidden="1" customWidth="1"/>
    <col min="4361" max="4361" width="1.140625" style="17" customWidth="1"/>
    <col min="4362" max="4608" width="9.140625" style="17"/>
    <col min="4609" max="4609" width="11.5703125" style="17" customWidth="1"/>
    <col min="4610" max="4610" width="21.5703125" style="17" customWidth="1"/>
    <col min="4611" max="4611" width="12.140625" style="17" customWidth="1"/>
    <col min="4612" max="4612" width="12" style="17" customWidth="1"/>
    <col min="4613" max="4613" width="11" style="17" customWidth="1"/>
    <col min="4614" max="4614" width="10.28515625" style="17" customWidth="1"/>
    <col min="4615" max="4615" width="1" style="17" customWidth="1"/>
    <col min="4616" max="4616" width="0" style="17" hidden="1" customWidth="1"/>
    <col min="4617" max="4617" width="1.140625" style="17" customWidth="1"/>
    <col min="4618" max="4864" width="9.140625" style="17"/>
    <col min="4865" max="4865" width="11.5703125" style="17" customWidth="1"/>
    <col min="4866" max="4866" width="21.5703125" style="17" customWidth="1"/>
    <col min="4867" max="4867" width="12.140625" style="17" customWidth="1"/>
    <col min="4868" max="4868" width="12" style="17" customWidth="1"/>
    <col min="4869" max="4869" width="11" style="17" customWidth="1"/>
    <col min="4870" max="4870" width="10.28515625" style="17" customWidth="1"/>
    <col min="4871" max="4871" width="1" style="17" customWidth="1"/>
    <col min="4872" max="4872" width="0" style="17" hidden="1" customWidth="1"/>
    <col min="4873" max="4873" width="1.140625" style="17" customWidth="1"/>
    <col min="4874" max="5120" width="9.140625" style="17"/>
    <col min="5121" max="5121" width="11.5703125" style="17" customWidth="1"/>
    <col min="5122" max="5122" width="21.5703125" style="17" customWidth="1"/>
    <col min="5123" max="5123" width="12.140625" style="17" customWidth="1"/>
    <col min="5124" max="5124" width="12" style="17" customWidth="1"/>
    <col min="5125" max="5125" width="11" style="17" customWidth="1"/>
    <col min="5126" max="5126" width="10.28515625" style="17" customWidth="1"/>
    <col min="5127" max="5127" width="1" style="17" customWidth="1"/>
    <col min="5128" max="5128" width="0" style="17" hidden="1" customWidth="1"/>
    <col min="5129" max="5129" width="1.140625" style="17" customWidth="1"/>
    <col min="5130" max="5376" width="9.140625" style="17"/>
    <col min="5377" max="5377" width="11.5703125" style="17" customWidth="1"/>
    <col min="5378" max="5378" width="21.5703125" style="17" customWidth="1"/>
    <col min="5379" max="5379" width="12.140625" style="17" customWidth="1"/>
    <col min="5380" max="5380" width="12" style="17" customWidth="1"/>
    <col min="5381" max="5381" width="11" style="17" customWidth="1"/>
    <col min="5382" max="5382" width="10.28515625" style="17" customWidth="1"/>
    <col min="5383" max="5383" width="1" style="17" customWidth="1"/>
    <col min="5384" max="5384" width="0" style="17" hidden="1" customWidth="1"/>
    <col min="5385" max="5385" width="1.140625" style="17" customWidth="1"/>
    <col min="5386" max="5632" width="9.140625" style="17"/>
    <col min="5633" max="5633" width="11.5703125" style="17" customWidth="1"/>
    <col min="5634" max="5634" width="21.5703125" style="17" customWidth="1"/>
    <col min="5635" max="5635" width="12.140625" style="17" customWidth="1"/>
    <col min="5636" max="5636" width="12" style="17" customWidth="1"/>
    <col min="5637" max="5637" width="11" style="17" customWidth="1"/>
    <col min="5638" max="5638" width="10.28515625" style="17" customWidth="1"/>
    <col min="5639" max="5639" width="1" style="17" customWidth="1"/>
    <col min="5640" max="5640" width="0" style="17" hidden="1" customWidth="1"/>
    <col min="5641" max="5641" width="1.140625" style="17" customWidth="1"/>
    <col min="5642" max="5888" width="9.140625" style="17"/>
    <col min="5889" max="5889" width="11.5703125" style="17" customWidth="1"/>
    <col min="5890" max="5890" width="21.5703125" style="17" customWidth="1"/>
    <col min="5891" max="5891" width="12.140625" style="17" customWidth="1"/>
    <col min="5892" max="5892" width="12" style="17" customWidth="1"/>
    <col min="5893" max="5893" width="11" style="17" customWidth="1"/>
    <col min="5894" max="5894" width="10.28515625" style="17" customWidth="1"/>
    <col min="5895" max="5895" width="1" style="17" customWidth="1"/>
    <col min="5896" max="5896" width="0" style="17" hidden="1" customWidth="1"/>
    <col min="5897" max="5897" width="1.140625" style="17" customWidth="1"/>
    <col min="5898" max="6144" width="9.140625" style="17"/>
    <col min="6145" max="6145" width="11.5703125" style="17" customWidth="1"/>
    <col min="6146" max="6146" width="21.5703125" style="17" customWidth="1"/>
    <col min="6147" max="6147" width="12.140625" style="17" customWidth="1"/>
    <col min="6148" max="6148" width="12" style="17" customWidth="1"/>
    <col min="6149" max="6149" width="11" style="17" customWidth="1"/>
    <col min="6150" max="6150" width="10.28515625" style="17" customWidth="1"/>
    <col min="6151" max="6151" width="1" style="17" customWidth="1"/>
    <col min="6152" max="6152" width="0" style="17" hidden="1" customWidth="1"/>
    <col min="6153" max="6153" width="1.140625" style="17" customWidth="1"/>
    <col min="6154" max="6400" width="9.140625" style="17"/>
    <col min="6401" max="6401" width="11.5703125" style="17" customWidth="1"/>
    <col min="6402" max="6402" width="21.5703125" style="17" customWidth="1"/>
    <col min="6403" max="6403" width="12.140625" style="17" customWidth="1"/>
    <col min="6404" max="6404" width="12" style="17" customWidth="1"/>
    <col min="6405" max="6405" width="11" style="17" customWidth="1"/>
    <col min="6406" max="6406" width="10.28515625" style="17" customWidth="1"/>
    <col min="6407" max="6407" width="1" style="17" customWidth="1"/>
    <col min="6408" max="6408" width="0" style="17" hidden="1" customWidth="1"/>
    <col min="6409" max="6409" width="1.140625" style="17" customWidth="1"/>
    <col min="6410" max="6656" width="9.140625" style="17"/>
    <col min="6657" max="6657" width="11.5703125" style="17" customWidth="1"/>
    <col min="6658" max="6658" width="21.5703125" style="17" customWidth="1"/>
    <col min="6659" max="6659" width="12.140625" style="17" customWidth="1"/>
    <col min="6660" max="6660" width="12" style="17" customWidth="1"/>
    <col min="6661" max="6661" width="11" style="17" customWidth="1"/>
    <col min="6662" max="6662" width="10.28515625" style="17" customWidth="1"/>
    <col min="6663" max="6663" width="1" style="17" customWidth="1"/>
    <col min="6664" max="6664" width="0" style="17" hidden="1" customWidth="1"/>
    <col min="6665" max="6665" width="1.140625" style="17" customWidth="1"/>
    <col min="6666" max="6912" width="9.140625" style="17"/>
    <col min="6913" max="6913" width="11.5703125" style="17" customWidth="1"/>
    <col min="6914" max="6914" width="21.5703125" style="17" customWidth="1"/>
    <col min="6915" max="6915" width="12.140625" style="17" customWidth="1"/>
    <col min="6916" max="6916" width="12" style="17" customWidth="1"/>
    <col min="6917" max="6917" width="11" style="17" customWidth="1"/>
    <col min="6918" max="6918" width="10.28515625" style="17" customWidth="1"/>
    <col min="6919" max="6919" width="1" style="17" customWidth="1"/>
    <col min="6920" max="6920" width="0" style="17" hidden="1" customWidth="1"/>
    <col min="6921" max="6921" width="1.140625" style="17" customWidth="1"/>
    <col min="6922" max="7168" width="9.140625" style="17"/>
    <col min="7169" max="7169" width="11.5703125" style="17" customWidth="1"/>
    <col min="7170" max="7170" width="21.5703125" style="17" customWidth="1"/>
    <col min="7171" max="7171" width="12.140625" style="17" customWidth="1"/>
    <col min="7172" max="7172" width="12" style="17" customWidth="1"/>
    <col min="7173" max="7173" width="11" style="17" customWidth="1"/>
    <col min="7174" max="7174" width="10.28515625" style="17" customWidth="1"/>
    <col min="7175" max="7175" width="1" style="17" customWidth="1"/>
    <col min="7176" max="7176" width="0" style="17" hidden="1" customWidth="1"/>
    <col min="7177" max="7177" width="1.140625" style="17" customWidth="1"/>
    <col min="7178" max="7424" width="9.140625" style="17"/>
    <col min="7425" max="7425" width="11.5703125" style="17" customWidth="1"/>
    <col min="7426" max="7426" width="21.5703125" style="17" customWidth="1"/>
    <col min="7427" max="7427" width="12.140625" style="17" customWidth="1"/>
    <col min="7428" max="7428" width="12" style="17" customWidth="1"/>
    <col min="7429" max="7429" width="11" style="17" customWidth="1"/>
    <col min="7430" max="7430" width="10.28515625" style="17" customWidth="1"/>
    <col min="7431" max="7431" width="1" style="17" customWidth="1"/>
    <col min="7432" max="7432" width="0" style="17" hidden="1" customWidth="1"/>
    <col min="7433" max="7433" width="1.140625" style="17" customWidth="1"/>
    <col min="7434" max="7680" width="9.140625" style="17"/>
    <col min="7681" max="7681" width="11.5703125" style="17" customWidth="1"/>
    <col min="7682" max="7682" width="21.5703125" style="17" customWidth="1"/>
    <col min="7683" max="7683" width="12.140625" style="17" customWidth="1"/>
    <col min="7684" max="7684" width="12" style="17" customWidth="1"/>
    <col min="7685" max="7685" width="11" style="17" customWidth="1"/>
    <col min="7686" max="7686" width="10.28515625" style="17" customWidth="1"/>
    <col min="7687" max="7687" width="1" style="17" customWidth="1"/>
    <col min="7688" max="7688" width="0" style="17" hidden="1" customWidth="1"/>
    <col min="7689" max="7689" width="1.140625" style="17" customWidth="1"/>
    <col min="7690" max="7936" width="9.140625" style="17"/>
    <col min="7937" max="7937" width="11.5703125" style="17" customWidth="1"/>
    <col min="7938" max="7938" width="21.5703125" style="17" customWidth="1"/>
    <col min="7939" max="7939" width="12.140625" style="17" customWidth="1"/>
    <col min="7940" max="7940" width="12" style="17" customWidth="1"/>
    <col min="7941" max="7941" width="11" style="17" customWidth="1"/>
    <col min="7942" max="7942" width="10.28515625" style="17" customWidth="1"/>
    <col min="7943" max="7943" width="1" style="17" customWidth="1"/>
    <col min="7944" max="7944" width="0" style="17" hidden="1" customWidth="1"/>
    <col min="7945" max="7945" width="1.140625" style="17" customWidth="1"/>
    <col min="7946" max="8192" width="9.140625" style="17"/>
    <col min="8193" max="8193" width="11.5703125" style="17" customWidth="1"/>
    <col min="8194" max="8194" width="21.5703125" style="17" customWidth="1"/>
    <col min="8195" max="8195" width="12.140625" style="17" customWidth="1"/>
    <col min="8196" max="8196" width="12" style="17" customWidth="1"/>
    <col min="8197" max="8197" width="11" style="17" customWidth="1"/>
    <col min="8198" max="8198" width="10.28515625" style="17" customWidth="1"/>
    <col min="8199" max="8199" width="1" style="17" customWidth="1"/>
    <col min="8200" max="8200" width="0" style="17" hidden="1" customWidth="1"/>
    <col min="8201" max="8201" width="1.140625" style="17" customWidth="1"/>
    <col min="8202" max="8448" width="9.140625" style="17"/>
    <col min="8449" max="8449" width="11.5703125" style="17" customWidth="1"/>
    <col min="8450" max="8450" width="21.5703125" style="17" customWidth="1"/>
    <col min="8451" max="8451" width="12.140625" style="17" customWidth="1"/>
    <col min="8452" max="8452" width="12" style="17" customWidth="1"/>
    <col min="8453" max="8453" width="11" style="17" customWidth="1"/>
    <col min="8454" max="8454" width="10.28515625" style="17" customWidth="1"/>
    <col min="8455" max="8455" width="1" style="17" customWidth="1"/>
    <col min="8456" max="8456" width="0" style="17" hidden="1" customWidth="1"/>
    <col min="8457" max="8457" width="1.140625" style="17" customWidth="1"/>
    <col min="8458" max="8704" width="9.140625" style="17"/>
    <col min="8705" max="8705" width="11.5703125" style="17" customWidth="1"/>
    <col min="8706" max="8706" width="21.5703125" style="17" customWidth="1"/>
    <col min="8707" max="8707" width="12.140625" style="17" customWidth="1"/>
    <col min="8708" max="8708" width="12" style="17" customWidth="1"/>
    <col min="8709" max="8709" width="11" style="17" customWidth="1"/>
    <col min="8710" max="8710" width="10.28515625" style="17" customWidth="1"/>
    <col min="8711" max="8711" width="1" style="17" customWidth="1"/>
    <col min="8712" max="8712" width="0" style="17" hidden="1" customWidth="1"/>
    <col min="8713" max="8713" width="1.140625" style="17" customWidth="1"/>
    <col min="8714" max="8960" width="9.140625" style="17"/>
    <col min="8961" max="8961" width="11.5703125" style="17" customWidth="1"/>
    <col min="8962" max="8962" width="21.5703125" style="17" customWidth="1"/>
    <col min="8963" max="8963" width="12.140625" style="17" customWidth="1"/>
    <col min="8964" max="8964" width="12" style="17" customWidth="1"/>
    <col min="8965" max="8965" width="11" style="17" customWidth="1"/>
    <col min="8966" max="8966" width="10.28515625" style="17" customWidth="1"/>
    <col min="8967" max="8967" width="1" style="17" customWidth="1"/>
    <col min="8968" max="8968" width="0" style="17" hidden="1" customWidth="1"/>
    <col min="8969" max="8969" width="1.140625" style="17" customWidth="1"/>
    <col min="8970" max="9216" width="9.140625" style="17"/>
    <col min="9217" max="9217" width="11.5703125" style="17" customWidth="1"/>
    <col min="9218" max="9218" width="21.5703125" style="17" customWidth="1"/>
    <col min="9219" max="9219" width="12.140625" style="17" customWidth="1"/>
    <col min="9220" max="9220" width="12" style="17" customWidth="1"/>
    <col min="9221" max="9221" width="11" style="17" customWidth="1"/>
    <col min="9222" max="9222" width="10.28515625" style="17" customWidth="1"/>
    <col min="9223" max="9223" width="1" style="17" customWidth="1"/>
    <col min="9224" max="9224" width="0" style="17" hidden="1" customWidth="1"/>
    <col min="9225" max="9225" width="1.140625" style="17" customWidth="1"/>
    <col min="9226" max="9472" width="9.140625" style="17"/>
    <col min="9473" max="9473" width="11.5703125" style="17" customWidth="1"/>
    <col min="9474" max="9474" width="21.5703125" style="17" customWidth="1"/>
    <col min="9475" max="9475" width="12.140625" style="17" customWidth="1"/>
    <col min="9476" max="9476" width="12" style="17" customWidth="1"/>
    <col min="9477" max="9477" width="11" style="17" customWidth="1"/>
    <col min="9478" max="9478" width="10.28515625" style="17" customWidth="1"/>
    <col min="9479" max="9479" width="1" style="17" customWidth="1"/>
    <col min="9480" max="9480" width="0" style="17" hidden="1" customWidth="1"/>
    <col min="9481" max="9481" width="1.140625" style="17" customWidth="1"/>
    <col min="9482" max="9728" width="9.140625" style="17"/>
    <col min="9729" max="9729" width="11.5703125" style="17" customWidth="1"/>
    <col min="9730" max="9730" width="21.5703125" style="17" customWidth="1"/>
    <col min="9731" max="9731" width="12.140625" style="17" customWidth="1"/>
    <col min="9732" max="9732" width="12" style="17" customWidth="1"/>
    <col min="9733" max="9733" width="11" style="17" customWidth="1"/>
    <col min="9734" max="9734" width="10.28515625" style="17" customWidth="1"/>
    <col min="9735" max="9735" width="1" style="17" customWidth="1"/>
    <col min="9736" max="9736" width="0" style="17" hidden="1" customWidth="1"/>
    <col min="9737" max="9737" width="1.140625" style="17" customWidth="1"/>
    <col min="9738" max="9984" width="9.140625" style="17"/>
    <col min="9985" max="9985" width="11.5703125" style="17" customWidth="1"/>
    <col min="9986" max="9986" width="21.5703125" style="17" customWidth="1"/>
    <col min="9987" max="9987" width="12.140625" style="17" customWidth="1"/>
    <col min="9988" max="9988" width="12" style="17" customWidth="1"/>
    <col min="9989" max="9989" width="11" style="17" customWidth="1"/>
    <col min="9990" max="9990" width="10.28515625" style="17" customWidth="1"/>
    <col min="9991" max="9991" width="1" style="17" customWidth="1"/>
    <col min="9992" max="9992" width="0" style="17" hidden="1" customWidth="1"/>
    <col min="9993" max="9993" width="1.140625" style="17" customWidth="1"/>
    <col min="9994" max="10240" width="9.140625" style="17"/>
    <col min="10241" max="10241" width="11.5703125" style="17" customWidth="1"/>
    <col min="10242" max="10242" width="21.5703125" style="17" customWidth="1"/>
    <col min="10243" max="10243" width="12.140625" style="17" customWidth="1"/>
    <col min="10244" max="10244" width="12" style="17" customWidth="1"/>
    <col min="10245" max="10245" width="11" style="17" customWidth="1"/>
    <col min="10246" max="10246" width="10.28515625" style="17" customWidth="1"/>
    <col min="10247" max="10247" width="1" style="17" customWidth="1"/>
    <col min="10248" max="10248" width="0" style="17" hidden="1" customWidth="1"/>
    <col min="10249" max="10249" width="1.140625" style="17" customWidth="1"/>
    <col min="10250" max="10496" width="9.140625" style="17"/>
    <col min="10497" max="10497" width="11.5703125" style="17" customWidth="1"/>
    <col min="10498" max="10498" width="21.5703125" style="17" customWidth="1"/>
    <col min="10499" max="10499" width="12.140625" style="17" customWidth="1"/>
    <col min="10500" max="10500" width="12" style="17" customWidth="1"/>
    <col min="10501" max="10501" width="11" style="17" customWidth="1"/>
    <col min="10502" max="10502" width="10.28515625" style="17" customWidth="1"/>
    <col min="10503" max="10503" width="1" style="17" customWidth="1"/>
    <col min="10504" max="10504" width="0" style="17" hidden="1" customWidth="1"/>
    <col min="10505" max="10505" width="1.140625" style="17" customWidth="1"/>
    <col min="10506" max="10752" width="9.140625" style="17"/>
    <col min="10753" max="10753" width="11.5703125" style="17" customWidth="1"/>
    <col min="10754" max="10754" width="21.5703125" style="17" customWidth="1"/>
    <col min="10755" max="10755" width="12.140625" style="17" customWidth="1"/>
    <col min="10756" max="10756" width="12" style="17" customWidth="1"/>
    <col min="10757" max="10757" width="11" style="17" customWidth="1"/>
    <col min="10758" max="10758" width="10.28515625" style="17" customWidth="1"/>
    <col min="10759" max="10759" width="1" style="17" customWidth="1"/>
    <col min="10760" max="10760" width="0" style="17" hidden="1" customWidth="1"/>
    <col min="10761" max="10761" width="1.140625" style="17" customWidth="1"/>
    <col min="10762" max="11008" width="9.140625" style="17"/>
    <col min="11009" max="11009" width="11.5703125" style="17" customWidth="1"/>
    <col min="11010" max="11010" width="21.5703125" style="17" customWidth="1"/>
    <col min="11011" max="11011" width="12.140625" style="17" customWidth="1"/>
    <col min="11012" max="11012" width="12" style="17" customWidth="1"/>
    <col min="11013" max="11013" width="11" style="17" customWidth="1"/>
    <col min="11014" max="11014" width="10.28515625" style="17" customWidth="1"/>
    <col min="11015" max="11015" width="1" style="17" customWidth="1"/>
    <col min="11016" max="11016" width="0" style="17" hidden="1" customWidth="1"/>
    <col min="11017" max="11017" width="1.140625" style="17" customWidth="1"/>
    <col min="11018" max="11264" width="9.140625" style="17"/>
    <col min="11265" max="11265" width="11.5703125" style="17" customWidth="1"/>
    <col min="11266" max="11266" width="21.5703125" style="17" customWidth="1"/>
    <col min="11267" max="11267" width="12.140625" style="17" customWidth="1"/>
    <col min="11268" max="11268" width="12" style="17" customWidth="1"/>
    <col min="11269" max="11269" width="11" style="17" customWidth="1"/>
    <col min="11270" max="11270" width="10.28515625" style="17" customWidth="1"/>
    <col min="11271" max="11271" width="1" style="17" customWidth="1"/>
    <col min="11272" max="11272" width="0" style="17" hidden="1" customWidth="1"/>
    <col min="11273" max="11273" width="1.140625" style="17" customWidth="1"/>
    <col min="11274" max="11520" width="9.140625" style="17"/>
    <col min="11521" max="11521" width="11.5703125" style="17" customWidth="1"/>
    <col min="11522" max="11522" width="21.5703125" style="17" customWidth="1"/>
    <col min="11523" max="11523" width="12.140625" style="17" customWidth="1"/>
    <col min="11524" max="11524" width="12" style="17" customWidth="1"/>
    <col min="11525" max="11525" width="11" style="17" customWidth="1"/>
    <col min="11526" max="11526" width="10.28515625" style="17" customWidth="1"/>
    <col min="11527" max="11527" width="1" style="17" customWidth="1"/>
    <col min="11528" max="11528" width="0" style="17" hidden="1" customWidth="1"/>
    <col min="11529" max="11529" width="1.140625" style="17" customWidth="1"/>
    <col min="11530" max="11776" width="9.140625" style="17"/>
    <col min="11777" max="11777" width="11.5703125" style="17" customWidth="1"/>
    <col min="11778" max="11778" width="21.5703125" style="17" customWidth="1"/>
    <col min="11779" max="11779" width="12.140625" style="17" customWidth="1"/>
    <col min="11780" max="11780" width="12" style="17" customWidth="1"/>
    <col min="11781" max="11781" width="11" style="17" customWidth="1"/>
    <col min="11782" max="11782" width="10.28515625" style="17" customWidth="1"/>
    <col min="11783" max="11783" width="1" style="17" customWidth="1"/>
    <col min="11784" max="11784" width="0" style="17" hidden="1" customWidth="1"/>
    <col min="11785" max="11785" width="1.140625" style="17" customWidth="1"/>
    <col min="11786" max="12032" width="9.140625" style="17"/>
    <col min="12033" max="12033" width="11.5703125" style="17" customWidth="1"/>
    <col min="12034" max="12034" width="21.5703125" style="17" customWidth="1"/>
    <col min="12035" max="12035" width="12.140625" style="17" customWidth="1"/>
    <col min="12036" max="12036" width="12" style="17" customWidth="1"/>
    <col min="12037" max="12037" width="11" style="17" customWidth="1"/>
    <col min="12038" max="12038" width="10.28515625" style="17" customWidth="1"/>
    <col min="12039" max="12039" width="1" style="17" customWidth="1"/>
    <col min="12040" max="12040" width="0" style="17" hidden="1" customWidth="1"/>
    <col min="12041" max="12041" width="1.140625" style="17" customWidth="1"/>
    <col min="12042" max="12288" width="9.140625" style="17"/>
    <col min="12289" max="12289" width="11.5703125" style="17" customWidth="1"/>
    <col min="12290" max="12290" width="21.5703125" style="17" customWidth="1"/>
    <col min="12291" max="12291" width="12.140625" style="17" customWidth="1"/>
    <col min="12292" max="12292" width="12" style="17" customWidth="1"/>
    <col min="12293" max="12293" width="11" style="17" customWidth="1"/>
    <col min="12294" max="12294" width="10.28515625" style="17" customWidth="1"/>
    <col min="12295" max="12295" width="1" style="17" customWidth="1"/>
    <col min="12296" max="12296" width="0" style="17" hidden="1" customWidth="1"/>
    <col min="12297" max="12297" width="1.140625" style="17" customWidth="1"/>
    <col min="12298" max="12544" width="9.140625" style="17"/>
    <col min="12545" max="12545" width="11.5703125" style="17" customWidth="1"/>
    <col min="12546" max="12546" width="21.5703125" style="17" customWidth="1"/>
    <col min="12547" max="12547" width="12.140625" style="17" customWidth="1"/>
    <col min="12548" max="12548" width="12" style="17" customWidth="1"/>
    <col min="12549" max="12549" width="11" style="17" customWidth="1"/>
    <col min="12550" max="12550" width="10.28515625" style="17" customWidth="1"/>
    <col min="12551" max="12551" width="1" style="17" customWidth="1"/>
    <col min="12552" max="12552" width="0" style="17" hidden="1" customWidth="1"/>
    <col min="12553" max="12553" width="1.140625" style="17" customWidth="1"/>
    <col min="12554" max="12800" width="9.140625" style="17"/>
    <col min="12801" max="12801" width="11.5703125" style="17" customWidth="1"/>
    <col min="12802" max="12802" width="21.5703125" style="17" customWidth="1"/>
    <col min="12803" max="12803" width="12.140625" style="17" customWidth="1"/>
    <col min="12804" max="12804" width="12" style="17" customWidth="1"/>
    <col min="12805" max="12805" width="11" style="17" customWidth="1"/>
    <col min="12806" max="12806" width="10.28515625" style="17" customWidth="1"/>
    <col min="12807" max="12807" width="1" style="17" customWidth="1"/>
    <col min="12808" max="12808" width="0" style="17" hidden="1" customWidth="1"/>
    <col min="12809" max="12809" width="1.140625" style="17" customWidth="1"/>
    <col min="12810" max="13056" width="9.140625" style="17"/>
    <col min="13057" max="13057" width="11.5703125" style="17" customWidth="1"/>
    <col min="13058" max="13058" width="21.5703125" style="17" customWidth="1"/>
    <col min="13059" max="13059" width="12.140625" style="17" customWidth="1"/>
    <col min="13060" max="13060" width="12" style="17" customWidth="1"/>
    <col min="13061" max="13061" width="11" style="17" customWidth="1"/>
    <col min="13062" max="13062" width="10.28515625" style="17" customWidth="1"/>
    <col min="13063" max="13063" width="1" style="17" customWidth="1"/>
    <col min="13064" max="13064" width="0" style="17" hidden="1" customWidth="1"/>
    <col min="13065" max="13065" width="1.140625" style="17" customWidth="1"/>
    <col min="13066" max="13312" width="9.140625" style="17"/>
    <col min="13313" max="13313" width="11.5703125" style="17" customWidth="1"/>
    <col min="13314" max="13314" width="21.5703125" style="17" customWidth="1"/>
    <col min="13315" max="13315" width="12.140625" style="17" customWidth="1"/>
    <col min="13316" max="13316" width="12" style="17" customWidth="1"/>
    <col min="13317" max="13317" width="11" style="17" customWidth="1"/>
    <col min="13318" max="13318" width="10.28515625" style="17" customWidth="1"/>
    <col min="13319" max="13319" width="1" style="17" customWidth="1"/>
    <col min="13320" max="13320" width="0" style="17" hidden="1" customWidth="1"/>
    <col min="13321" max="13321" width="1.140625" style="17" customWidth="1"/>
    <col min="13322" max="13568" width="9.140625" style="17"/>
    <col min="13569" max="13569" width="11.5703125" style="17" customWidth="1"/>
    <col min="13570" max="13570" width="21.5703125" style="17" customWidth="1"/>
    <col min="13571" max="13571" width="12.140625" style="17" customWidth="1"/>
    <col min="13572" max="13572" width="12" style="17" customWidth="1"/>
    <col min="13573" max="13573" width="11" style="17" customWidth="1"/>
    <col min="13574" max="13574" width="10.28515625" style="17" customWidth="1"/>
    <col min="13575" max="13575" width="1" style="17" customWidth="1"/>
    <col min="13576" max="13576" width="0" style="17" hidden="1" customWidth="1"/>
    <col min="13577" max="13577" width="1.140625" style="17" customWidth="1"/>
    <col min="13578" max="13824" width="9.140625" style="17"/>
    <col min="13825" max="13825" width="11.5703125" style="17" customWidth="1"/>
    <col min="13826" max="13826" width="21.5703125" style="17" customWidth="1"/>
    <col min="13827" max="13827" width="12.140625" style="17" customWidth="1"/>
    <col min="13828" max="13828" width="12" style="17" customWidth="1"/>
    <col min="13829" max="13829" width="11" style="17" customWidth="1"/>
    <col min="13830" max="13830" width="10.28515625" style="17" customWidth="1"/>
    <col min="13831" max="13831" width="1" style="17" customWidth="1"/>
    <col min="13832" max="13832" width="0" style="17" hidden="1" customWidth="1"/>
    <col min="13833" max="13833" width="1.140625" style="17" customWidth="1"/>
    <col min="13834" max="14080" width="9.140625" style="17"/>
    <col min="14081" max="14081" width="11.5703125" style="17" customWidth="1"/>
    <col min="14082" max="14082" width="21.5703125" style="17" customWidth="1"/>
    <col min="14083" max="14083" width="12.140625" style="17" customWidth="1"/>
    <col min="14084" max="14084" width="12" style="17" customWidth="1"/>
    <col min="14085" max="14085" width="11" style="17" customWidth="1"/>
    <col min="14086" max="14086" width="10.28515625" style="17" customWidth="1"/>
    <col min="14087" max="14087" width="1" style="17" customWidth="1"/>
    <col min="14088" max="14088" width="0" style="17" hidden="1" customWidth="1"/>
    <col min="14089" max="14089" width="1.140625" style="17" customWidth="1"/>
    <col min="14090" max="14336" width="9.140625" style="17"/>
    <col min="14337" max="14337" width="11.5703125" style="17" customWidth="1"/>
    <col min="14338" max="14338" width="21.5703125" style="17" customWidth="1"/>
    <col min="14339" max="14339" width="12.140625" style="17" customWidth="1"/>
    <col min="14340" max="14340" width="12" style="17" customWidth="1"/>
    <col min="14341" max="14341" width="11" style="17" customWidth="1"/>
    <col min="14342" max="14342" width="10.28515625" style="17" customWidth="1"/>
    <col min="14343" max="14343" width="1" style="17" customWidth="1"/>
    <col min="14344" max="14344" width="0" style="17" hidden="1" customWidth="1"/>
    <col min="14345" max="14345" width="1.140625" style="17" customWidth="1"/>
    <col min="14346" max="14592" width="9.140625" style="17"/>
    <col min="14593" max="14593" width="11.5703125" style="17" customWidth="1"/>
    <col min="14594" max="14594" width="21.5703125" style="17" customWidth="1"/>
    <col min="14595" max="14595" width="12.140625" style="17" customWidth="1"/>
    <col min="14596" max="14596" width="12" style="17" customWidth="1"/>
    <col min="14597" max="14597" width="11" style="17" customWidth="1"/>
    <col min="14598" max="14598" width="10.28515625" style="17" customWidth="1"/>
    <col min="14599" max="14599" width="1" style="17" customWidth="1"/>
    <col min="14600" max="14600" width="0" style="17" hidden="1" customWidth="1"/>
    <col min="14601" max="14601" width="1.140625" style="17" customWidth="1"/>
    <col min="14602" max="14848" width="9.140625" style="17"/>
    <col min="14849" max="14849" width="11.5703125" style="17" customWidth="1"/>
    <col min="14850" max="14850" width="21.5703125" style="17" customWidth="1"/>
    <col min="14851" max="14851" width="12.140625" style="17" customWidth="1"/>
    <col min="14852" max="14852" width="12" style="17" customWidth="1"/>
    <col min="14853" max="14853" width="11" style="17" customWidth="1"/>
    <col min="14854" max="14854" width="10.28515625" style="17" customWidth="1"/>
    <col min="14855" max="14855" width="1" style="17" customWidth="1"/>
    <col min="14856" max="14856" width="0" style="17" hidden="1" customWidth="1"/>
    <col min="14857" max="14857" width="1.140625" style="17" customWidth="1"/>
    <col min="14858" max="15104" width="9.140625" style="17"/>
    <col min="15105" max="15105" width="11.5703125" style="17" customWidth="1"/>
    <col min="15106" max="15106" width="21.5703125" style="17" customWidth="1"/>
    <col min="15107" max="15107" width="12.140625" style="17" customWidth="1"/>
    <col min="15108" max="15108" width="12" style="17" customWidth="1"/>
    <col min="15109" max="15109" width="11" style="17" customWidth="1"/>
    <col min="15110" max="15110" width="10.28515625" style="17" customWidth="1"/>
    <col min="15111" max="15111" width="1" style="17" customWidth="1"/>
    <col min="15112" max="15112" width="0" style="17" hidden="1" customWidth="1"/>
    <col min="15113" max="15113" width="1.140625" style="17" customWidth="1"/>
    <col min="15114" max="15360" width="9.140625" style="17"/>
    <col min="15361" max="15361" width="11.5703125" style="17" customWidth="1"/>
    <col min="15362" max="15362" width="21.5703125" style="17" customWidth="1"/>
    <col min="15363" max="15363" width="12.140625" style="17" customWidth="1"/>
    <col min="15364" max="15364" width="12" style="17" customWidth="1"/>
    <col min="15365" max="15365" width="11" style="17" customWidth="1"/>
    <col min="15366" max="15366" width="10.28515625" style="17" customWidth="1"/>
    <col min="15367" max="15367" width="1" style="17" customWidth="1"/>
    <col min="15368" max="15368" width="0" style="17" hidden="1" customWidth="1"/>
    <col min="15369" max="15369" width="1.140625" style="17" customWidth="1"/>
    <col min="15370" max="15616" width="9.140625" style="17"/>
    <col min="15617" max="15617" width="11.5703125" style="17" customWidth="1"/>
    <col min="15618" max="15618" width="21.5703125" style="17" customWidth="1"/>
    <col min="15619" max="15619" width="12.140625" style="17" customWidth="1"/>
    <col min="15620" max="15620" width="12" style="17" customWidth="1"/>
    <col min="15621" max="15621" width="11" style="17" customWidth="1"/>
    <col min="15622" max="15622" width="10.28515625" style="17" customWidth="1"/>
    <col min="15623" max="15623" width="1" style="17" customWidth="1"/>
    <col min="15624" max="15624" width="0" style="17" hidden="1" customWidth="1"/>
    <col min="15625" max="15625" width="1.140625" style="17" customWidth="1"/>
    <col min="15626" max="15872" width="9.140625" style="17"/>
    <col min="15873" max="15873" width="11.5703125" style="17" customWidth="1"/>
    <col min="15874" max="15874" width="21.5703125" style="17" customWidth="1"/>
    <col min="15875" max="15875" width="12.140625" style="17" customWidth="1"/>
    <col min="15876" max="15876" width="12" style="17" customWidth="1"/>
    <col min="15877" max="15877" width="11" style="17" customWidth="1"/>
    <col min="15878" max="15878" width="10.28515625" style="17" customWidth="1"/>
    <col min="15879" max="15879" width="1" style="17" customWidth="1"/>
    <col min="15880" max="15880" width="0" style="17" hidden="1" customWidth="1"/>
    <col min="15881" max="15881" width="1.140625" style="17" customWidth="1"/>
    <col min="15882" max="16128" width="9.140625" style="17"/>
    <col min="16129" max="16129" width="11.5703125" style="17" customWidth="1"/>
    <col min="16130" max="16130" width="21.5703125" style="17" customWidth="1"/>
    <col min="16131" max="16131" width="12.140625" style="17" customWidth="1"/>
    <col min="16132" max="16132" width="12" style="17" customWidth="1"/>
    <col min="16133" max="16133" width="11" style="17" customWidth="1"/>
    <col min="16134" max="16134" width="10.28515625" style="17" customWidth="1"/>
    <col min="16135" max="16135" width="1" style="17" customWidth="1"/>
    <col min="16136" max="16136" width="0" style="17" hidden="1" customWidth="1"/>
    <col min="16137" max="16137" width="1.140625" style="17" customWidth="1"/>
    <col min="16138" max="16384" width="9.140625" style="17"/>
  </cols>
  <sheetData>
    <row r="1" spans="1:9" ht="7.9" customHeight="1" x14ac:dyDescent="0.25">
      <c r="A1" s="16"/>
      <c r="B1" s="16"/>
      <c r="C1" s="16"/>
      <c r="D1" s="16"/>
      <c r="E1" s="16"/>
      <c r="F1" s="16"/>
      <c r="G1" s="16"/>
      <c r="H1" s="16"/>
    </row>
    <row r="2" spans="1:9" ht="18" customHeight="1" x14ac:dyDescent="0.25">
      <c r="A2" s="174" t="s">
        <v>296</v>
      </c>
      <c r="B2" s="174"/>
      <c r="C2" s="174"/>
      <c r="D2" s="174"/>
      <c r="E2" s="174"/>
      <c r="F2" s="174"/>
      <c r="G2" s="174"/>
      <c r="H2" s="174"/>
      <c r="I2" s="174"/>
    </row>
    <row r="3" spans="1:9" ht="18" customHeight="1" x14ac:dyDescent="0.25">
      <c r="A3" s="14"/>
      <c r="B3" s="14"/>
      <c r="C3" s="106"/>
      <c r="D3" s="14"/>
      <c r="E3" s="14"/>
      <c r="F3" s="14"/>
      <c r="G3" s="14"/>
      <c r="H3" s="14"/>
      <c r="I3" s="14"/>
    </row>
    <row r="4" spans="1:9" ht="18" customHeight="1" x14ac:dyDescent="0.25">
      <c r="A4" s="175" t="s">
        <v>21</v>
      </c>
      <c r="B4" s="175"/>
      <c r="C4" s="175"/>
      <c r="D4" s="175"/>
      <c r="E4" s="175"/>
      <c r="F4" s="175"/>
      <c r="G4" s="175"/>
      <c r="H4" s="175"/>
      <c r="I4" s="176"/>
    </row>
    <row r="5" spans="1:9" ht="18" customHeight="1" x14ac:dyDescent="0.25">
      <c r="A5" s="175" t="s">
        <v>12</v>
      </c>
      <c r="B5" s="219"/>
      <c r="C5" s="219"/>
      <c r="D5" s="219"/>
      <c r="E5" s="219"/>
      <c r="F5" s="219"/>
      <c r="G5" s="219"/>
      <c r="H5" s="219"/>
      <c r="I5" s="219"/>
    </row>
    <row r="6" spans="1:9" x14ac:dyDescent="0.25">
      <c r="A6" s="219"/>
      <c r="B6" s="219"/>
      <c r="C6" s="219"/>
      <c r="D6" s="219"/>
      <c r="E6" s="219"/>
      <c r="F6" s="219"/>
      <c r="G6" s="219"/>
      <c r="H6" s="219"/>
      <c r="I6" s="219"/>
    </row>
    <row r="7" spans="1:9" ht="15.75" x14ac:dyDescent="0.25">
      <c r="A7" s="218" t="s">
        <v>279</v>
      </c>
      <c r="B7" s="218"/>
      <c r="C7" s="218"/>
      <c r="D7" s="218"/>
      <c r="E7" s="218"/>
      <c r="F7" s="218"/>
      <c r="G7" s="218"/>
      <c r="H7" s="218"/>
      <c r="I7" s="30"/>
    </row>
    <row r="8" spans="1:9" x14ac:dyDescent="0.25">
      <c r="A8" s="23"/>
      <c r="B8" s="16"/>
      <c r="C8" s="16"/>
      <c r="D8" s="16"/>
      <c r="E8" s="16"/>
      <c r="F8" s="16"/>
      <c r="G8" s="16"/>
      <c r="H8" s="16"/>
    </row>
    <row r="9" spans="1:9" ht="3.75" customHeight="1" x14ac:dyDescent="0.25">
      <c r="E9" s="220"/>
      <c r="F9" s="220"/>
    </row>
    <row r="10" spans="1:9" ht="4.5" hidden="1" customHeight="1" x14ac:dyDescent="0.25"/>
    <row r="11" spans="1:9" ht="49.5" customHeight="1" x14ac:dyDescent="0.25">
      <c r="A11" s="214" t="s">
        <v>244</v>
      </c>
      <c r="B11" s="215"/>
      <c r="C11" s="102" t="s">
        <v>281</v>
      </c>
      <c r="D11" s="102" t="s">
        <v>297</v>
      </c>
      <c r="E11" s="102" t="s">
        <v>293</v>
      </c>
      <c r="F11" s="102" t="s">
        <v>292</v>
      </c>
      <c r="G11" s="102" t="s">
        <v>294</v>
      </c>
      <c r="H11" s="102" t="s">
        <v>295</v>
      </c>
    </row>
    <row r="12" spans="1:9" s="22" customFormat="1" ht="14.45" customHeight="1" x14ac:dyDescent="0.2">
      <c r="A12" s="112" t="s">
        <v>72</v>
      </c>
      <c r="B12" s="112" t="s">
        <v>73</v>
      </c>
      <c r="C12" s="112"/>
      <c r="D12" s="112" t="s">
        <v>74</v>
      </c>
      <c r="E12" s="112" t="s">
        <v>75</v>
      </c>
      <c r="F12" s="112" t="s">
        <v>239</v>
      </c>
      <c r="G12" s="112" t="s">
        <v>240</v>
      </c>
      <c r="H12" s="114" t="s">
        <v>241</v>
      </c>
    </row>
    <row r="13" spans="1:9" s="22" customFormat="1" ht="30" customHeight="1" x14ac:dyDescent="0.2">
      <c r="A13" s="221" t="s">
        <v>76</v>
      </c>
      <c r="B13" s="222"/>
      <c r="C13" s="24">
        <f>C14+C17+C20+C24+C27+C30+C34</f>
        <v>8144529.0499999998</v>
      </c>
      <c r="D13" s="24">
        <f>D14+D17+D20+D24+D27+D30+D34+D37</f>
        <v>913544.11</v>
      </c>
      <c r="E13" s="24">
        <f>E14+E17+E20+E24+E27+E30+E34+E37</f>
        <v>2498040</v>
      </c>
      <c r="F13" s="24">
        <f>F14+F17+F20+F24+F27+F30+F34</f>
        <v>1155185.3699999999</v>
      </c>
      <c r="G13" s="24">
        <f>F13/D13*100</f>
        <v>126.45096797788997</v>
      </c>
      <c r="H13" s="24">
        <f>F13/E13*100</f>
        <v>46.243669837152325</v>
      </c>
    </row>
    <row r="14" spans="1:9" s="22" customFormat="1" ht="30" customHeight="1" x14ac:dyDescent="0.2">
      <c r="A14" s="155" t="s">
        <v>40</v>
      </c>
      <c r="B14" s="155" t="s">
        <v>41</v>
      </c>
      <c r="C14" s="156">
        <v>742615.74</v>
      </c>
      <c r="D14" s="157">
        <f t="shared" ref="D14:F15" si="0">D15</f>
        <v>79815.11</v>
      </c>
      <c r="E14" s="157">
        <f t="shared" si="0"/>
        <v>327840</v>
      </c>
      <c r="F14" s="157">
        <f t="shared" si="0"/>
        <v>97714.41</v>
      </c>
      <c r="G14" s="157">
        <f>F14/D14*100</f>
        <v>122.42595418336202</v>
      </c>
      <c r="H14" s="157">
        <f>F14/E14*100</f>
        <v>29.80551793557833</v>
      </c>
    </row>
    <row r="15" spans="1:9" s="22" customFormat="1" ht="30" customHeight="1" x14ac:dyDescent="0.2">
      <c r="A15" s="28" t="s">
        <v>77</v>
      </c>
      <c r="B15" s="28" t="s">
        <v>78</v>
      </c>
      <c r="C15" s="26">
        <v>742615.74</v>
      </c>
      <c r="D15" s="26">
        <f t="shared" si="0"/>
        <v>79815.11</v>
      </c>
      <c r="E15" s="26">
        <f t="shared" si="0"/>
        <v>327840</v>
      </c>
      <c r="F15" s="26">
        <f t="shared" si="0"/>
        <v>97714.41</v>
      </c>
      <c r="G15" s="26">
        <f t="shared" ref="G15:G84" si="1">F15/D15*100</f>
        <v>122.42595418336202</v>
      </c>
      <c r="H15" s="26">
        <f t="shared" ref="H15:H83" si="2">F15/E15*100</f>
        <v>29.80551793557833</v>
      </c>
    </row>
    <row r="16" spans="1:9" s="22" customFormat="1" ht="38.25" customHeight="1" x14ac:dyDescent="0.2">
      <c r="A16" s="28">
        <v>67</v>
      </c>
      <c r="B16" s="28" t="s">
        <v>31</v>
      </c>
      <c r="C16" s="26">
        <v>742615.74</v>
      </c>
      <c r="D16" s="26">
        <v>79815.11</v>
      </c>
      <c r="E16" s="26">
        <v>327840</v>
      </c>
      <c r="F16" s="26">
        <v>97714.41</v>
      </c>
      <c r="G16" s="26">
        <f t="shared" si="1"/>
        <v>122.42595418336202</v>
      </c>
      <c r="H16" s="26">
        <f t="shared" si="2"/>
        <v>29.80551793557833</v>
      </c>
    </row>
    <row r="17" spans="1:8" s="22" customFormat="1" ht="36" customHeight="1" x14ac:dyDescent="0.2">
      <c r="A17" s="155" t="s">
        <v>42</v>
      </c>
      <c r="B17" s="155" t="s">
        <v>43</v>
      </c>
      <c r="C17" s="156">
        <v>593187.32999999996</v>
      </c>
      <c r="D17" s="157">
        <f t="shared" ref="D17:F18" si="3">D18</f>
        <v>42182.13</v>
      </c>
      <c r="E17" s="157">
        <f t="shared" si="3"/>
        <v>106400</v>
      </c>
      <c r="F17" s="157">
        <f t="shared" si="3"/>
        <v>52383.14</v>
      </c>
      <c r="G17" s="157">
        <f t="shared" si="1"/>
        <v>124.1832501108882</v>
      </c>
      <c r="H17" s="157">
        <f t="shared" si="2"/>
        <v>49.232274436090222</v>
      </c>
    </row>
    <row r="18" spans="1:8" s="22" customFormat="1" ht="30" customHeight="1" x14ac:dyDescent="0.2">
      <c r="A18" s="28" t="s">
        <v>77</v>
      </c>
      <c r="B18" s="28" t="s">
        <v>78</v>
      </c>
      <c r="C18" s="26">
        <v>593187.32999999996</v>
      </c>
      <c r="D18" s="26">
        <f t="shared" si="3"/>
        <v>42182.13</v>
      </c>
      <c r="E18" s="26">
        <f t="shared" si="3"/>
        <v>106400</v>
      </c>
      <c r="F18" s="26">
        <f t="shared" si="3"/>
        <v>52383.14</v>
      </c>
      <c r="G18" s="26">
        <f t="shared" si="1"/>
        <v>124.1832501108882</v>
      </c>
      <c r="H18" s="26">
        <f t="shared" si="2"/>
        <v>49.232274436090222</v>
      </c>
    </row>
    <row r="19" spans="1:8" s="22" customFormat="1" ht="30" customHeight="1" x14ac:dyDescent="0.2">
      <c r="A19" s="28">
        <v>67</v>
      </c>
      <c r="B19" s="28" t="s">
        <v>31</v>
      </c>
      <c r="C19" s="26">
        <v>593187.32999999996</v>
      </c>
      <c r="D19" s="26">
        <v>42182.13</v>
      </c>
      <c r="E19" s="26">
        <v>106400</v>
      </c>
      <c r="F19" s="26">
        <v>52383.14</v>
      </c>
      <c r="G19" s="26">
        <f t="shared" si="1"/>
        <v>124.1832501108882</v>
      </c>
      <c r="H19" s="26">
        <f t="shared" si="2"/>
        <v>49.232274436090222</v>
      </c>
    </row>
    <row r="20" spans="1:8" ht="30" customHeight="1" x14ac:dyDescent="0.25">
      <c r="A20" s="155" t="s">
        <v>44</v>
      </c>
      <c r="B20" s="155" t="s">
        <v>45</v>
      </c>
      <c r="C20" s="156">
        <v>169921.11</v>
      </c>
      <c r="D20" s="157">
        <f>D21</f>
        <v>6634.68</v>
      </c>
      <c r="E20" s="157">
        <f>E21</f>
        <v>11200</v>
      </c>
      <c r="F20" s="157">
        <f>F21</f>
        <v>6231.19</v>
      </c>
      <c r="G20" s="157">
        <f t="shared" si="1"/>
        <v>93.918470823008775</v>
      </c>
      <c r="H20" s="157">
        <f t="shared" si="2"/>
        <v>55.635624999999997</v>
      </c>
    </row>
    <row r="21" spans="1:8" ht="30" customHeight="1" x14ac:dyDescent="0.25">
      <c r="A21" s="28" t="s">
        <v>77</v>
      </c>
      <c r="B21" s="28" t="s">
        <v>78</v>
      </c>
      <c r="C21" s="26">
        <v>169921.11</v>
      </c>
      <c r="D21" s="26">
        <f>D22+D23</f>
        <v>6634.68</v>
      </c>
      <c r="E21" s="26">
        <f>E22+E23</f>
        <v>11200</v>
      </c>
      <c r="F21" s="26">
        <f>F22+F23</f>
        <v>6231.19</v>
      </c>
      <c r="G21" s="26">
        <f t="shared" si="1"/>
        <v>93.918470823008775</v>
      </c>
      <c r="H21" s="26">
        <f t="shared" si="2"/>
        <v>55.635624999999997</v>
      </c>
    </row>
    <row r="22" spans="1:8" ht="30" customHeight="1" x14ac:dyDescent="0.25">
      <c r="A22" s="28">
        <v>65</v>
      </c>
      <c r="B22" s="28" t="s">
        <v>300</v>
      </c>
      <c r="C22" s="26">
        <v>1.1100000000000001</v>
      </c>
      <c r="D22" s="26">
        <v>26</v>
      </c>
      <c r="E22" s="26">
        <v>100</v>
      </c>
      <c r="F22" s="26">
        <v>26</v>
      </c>
      <c r="G22" s="26">
        <f t="shared" si="1"/>
        <v>100</v>
      </c>
      <c r="H22" s="26">
        <f t="shared" si="2"/>
        <v>26</v>
      </c>
    </row>
    <row r="23" spans="1:8" ht="44.25" customHeight="1" x14ac:dyDescent="0.25">
      <c r="A23" s="28" t="s">
        <v>102</v>
      </c>
      <c r="B23" s="28" t="s">
        <v>103</v>
      </c>
      <c r="C23" s="26">
        <v>169920</v>
      </c>
      <c r="D23" s="26">
        <v>6608.68</v>
      </c>
      <c r="E23" s="26">
        <v>11100</v>
      </c>
      <c r="F23" s="26">
        <v>6205.19</v>
      </c>
      <c r="G23" s="26">
        <f t="shared" si="1"/>
        <v>93.894544750237557</v>
      </c>
      <c r="H23" s="26">
        <f t="shared" si="2"/>
        <v>55.902612612612614</v>
      </c>
    </row>
    <row r="24" spans="1:8" ht="38.25" customHeight="1" x14ac:dyDescent="0.25">
      <c r="A24" s="155" t="s">
        <v>46</v>
      </c>
      <c r="B24" s="155" t="s">
        <v>47</v>
      </c>
      <c r="C24" s="156">
        <v>554900.26</v>
      </c>
      <c r="D24" s="157">
        <f t="shared" ref="D24:F25" si="4">D25</f>
        <v>37775.58</v>
      </c>
      <c r="E24" s="157">
        <f t="shared" si="4"/>
        <v>60000</v>
      </c>
      <c r="F24" s="157">
        <f t="shared" si="4"/>
        <v>28927.65</v>
      </c>
      <c r="G24" s="157">
        <f t="shared" si="1"/>
        <v>76.5776461936521</v>
      </c>
      <c r="H24" s="157">
        <f t="shared" si="2"/>
        <v>48.212750000000007</v>
      </c>
    </row>
    <row r="25" spans="1:8" ht="30" customHeight="1" x14ac:dyDescent="0.25">
      <c r="A25" s="28" t="s">
        <v>77</v>
      </c>
      <c r="B25" s="28" t="s">
        <v>78</v>
      </c>
      <c r="C25" s="26">
        <v>554900.26</v>
      </c>
      <c r="D25" s="26">
        <f t="shared" si="4"/>
        <v>37775.58</v>
      </c>
      <c r="E25" s="26">
        <f t="shared" si="4"/>
        <v>60000</v>
      </c>
      <c r="F25" s="26">
        <f t="shared" si="4"/>
        <v>28927.65</v>
      </c>
      <c r="G25" s="26">
        <f t="shared" si="1"/>
        <v>76.5776461936521</v>
      </c>
      <c r="H25" s="26">
        <f t="shared" si="2"/>
        <v>48.212750000000007</v>
      </c>
    </row>
    <row r="26" spans="1:8" ht="43.5" customHeight="1" x14ac:dyDescent="0.25">
      <c r="A26" s="28" t="s">
        <v>97</v>
      </c>
      <c r="B26" s="28" t="s">
        <v>36</v>
      </c>
      <c r="C26" s="26">
        <v>554900.26</v>
      </c>
      <c r="D26" s="26">
        <v>37775.58</v>
      </c>
      <c r="E26" s="26">
        <v>60000</v>
      </c>
      <c r="F26" s="26">
        <v>28927.65</v>
      </c>
      <c r="G26" s="26">
        <f t="shared" si="1"/>
        <v>76.5776461936521</v>
      </c>
      <c r="H26" s="26">
        <f t="shared" si="2"/>
        <v>48.212750000000007</v>
      </c>
    </row>
    <row r="27" spans="1:8" ht="30" customHeight="1" x14ac:dyDescent="0.25">
      <c r="A27" s="155" t="s">
        <v>48</v>
      </c>
      <c r="B27" s="155" t="s">
        <v>49</v>
      </c>
      <c r="C27" s="156">
        <v>5871731</v>
      </c>
      <c r="D27" s="157">
        <f t="shared" ref="D27:F28" si="5">D28</f>
        <v>741448.58</v>
      </c>
      <c r="E27" s="157">
        <f t="shared" si="5"/>
        <v>1980300</v>
      </c>
      <c r="F27" s="157">
        <f t="shared" si="5"/>
        <v>968848.98</v>
      </c>
      <c r="G27" s="157">
        <f t="shared" si="1"/>
        <v>130.66974651161919</v>
      </c>
      <c r="H27" s="157">
        <f t="shared" si="2"/>
        <v>48.924353885774877</v>
      </c>
    </row>
    <row r="28" spans="1:8" ht="30" customHeight="1" x14ac:dyDescent="0.25">
      <c r="A28" s="28" t="s">
        <v>77</v>
      </c>
      <c r="B28" s="28" t="s">
        <v>78</v>
      </c>
      <c r="C28" s="26">
        <v>5871731</v>
      </c>
      <c r="D28" s="26">
        <f t="shared" si="5"/>
        <v>741448.58</v>
      </c>
      <c r="E28" s="26">
        <f t="shared" si="5"/>
        <v>1980300</v>
      </c>
      <c r="F28" s="26">
        <f t="shared" si="5"/>
        <v>968848.98</v>
      </c>
      <c r="G28" s="26">
        <f t="shared" si="1"/>
        <v>130.66974651161919</v>
      </c>
      <c r="H28" s="26">
        <f t="shared" si="2"/>
        <v>48.924353885774877</v>
      </c>
    </row>
    <row r="29" spans="1:8" ht="31.5" customHeight="1" x14ac:dyDescent="0.25">
      <c r="A29" s="28" t="s">
        <v>79</v>
      </c>
      <c r="B29" s="28" t="s">
        <v>30</v>
      </c>
      <c r="C29" s="26">
        <v>5871731</v>
      </c>
      <c r="D29" s="26">
        <v>741448.58</v>
      </c>
      <c r="E29" s="26">
        <v>1980300</v>
      </c>
      <c r="F29" s="26">
        <v>968848.98</v>
      </c>
      <c r="G29" s="26">
        <f t="shared" si="1"/>
        <v>130.66974651161919</v>
      </c>
      <c r="H29" s="26">
        <f t="shared" si="2"/>
        <v>48.924353885774877</v>
      </c>
    </row>
    <row r="30" spans="1:8" ht="37.5" customHeight="1" x14ac:dyDescent="0.25">
      <c r="A30" s="155" t="s">
        <v>61</v>
      </c>
      <c r="B30" s="155" t="s">
        <v>62</v>
      </c>
      <c r="C30" s="156">
        <v>190767</v>
      </c>
      <c r="D30" s="157">
        <f t="shared" ref="D30:F31" si="6">D31</f>
        <v>3672.4</v>
      </c>
      <c r="E30" s="157">
        <f>E31+E33</f>
        <v>7000</v>
      </c>
      <c r="F30" s="157">
        <f t="shared" si="6"/>
        <v>0</v>
      </c>
      <c r="G30" s="157">
        <f t="shared" si="1"/>
        <v>0</v>
      </c>
      <c r="H30" s="157">
        <f t="shared" si="2"/>
        <v>0</v>
      </c>
    </row>
    <row r="31" spans="1:8" ht="30" customHeight="1" x14ac:dyDescent="0.25">
      <c r="A31" s="28" t="s">
        <v>77</v>
      </c>
      <c r="B31" s="28" t="s">
        <v>78</v>
      </c>
      <c r="C31" s="26">
        <v>190767</v>
      </c>
      <c r="D31" s="26">
        <f t="shared" si="6"/>
        <v>3672.4</v>
      </c>
      <c r="E31" s="26">
        <f t="shared" si="6"/>
        <v>0</v>
      </c>
      <c r="F31" s="26">
        <f t="shared" si="6"/>
        <v>0</v>
      </c>
      <c r="G31" s="26">
        <f t="shared" si="1"/>
        <v>0</v>
      </c>
      <c r="H31" s="26" t="e">
        <f t="shared" si="2"/>
        <v>#DIV/0!</v>
      </c>
    </row>
    <row r="32" spans="1:8" ht="30" customHeight="1" x14ac:dyDescent="0.25">
      <c r="A32" s="28" t="s">
        <v>79</v>
      </c>
      <c r="B32" s="28" t="s">
        <v>30</v>
      </c>
      <c r="C32" s="26">
        <v>190767</v>
      </c>
      <c r="D32" s="26">
        <v>3672.4</v>
      </c>
      <c r="E32" s="26"/>
      <c r="F32" s="26">
        <v>0</v>
      </c>
      <c r="G32" s="26">
        <f t="shared" si="1"/>
        <v>0</v>
      </c>
      <c r="H32" s="26" t="e">
        <f t="shared" si="2"/>
        <v>#DIV/0!</v>
      </c>
    </row>
    <row r="33" spans="1:8" s="154" customFormat="1" ht="30" customHeight="1" x14ac:dyDescent="0.25">
      <c r="A33" s="28">
        <v>92</v>
      </c>
      <c r="B33" s="28" t="s">
        <v>309</v>
      </c>
      <c r="C33" s="26"/>
      <c r="D33" s="26"/>
      <c r="E33" s="26">
        <v>7000</v>
      </c>
      <c r="F33" s="26"/>
      <c r="G33" s="26"/>
      <c r="H33" s="26"/>
    </row>
    <row r="34" spans="1:8" ht="30" customHeight="1" x14ac:dyDescent="0.25">
      <c r="A34" s="155" t="s">
        <v>50</v>
      </c>
      <c r="B34" s="155" t="s">
        <v>51</v>
      </c>
      <c r="C34" s="156">
        <v>21406.61</v>
      </c>
      <c r="D34" s="157">
        <f t="shared" ref="D34:F35" si="7">D35</f>
        <v>1977.05</v>
      </c>
      <c r="E34" s="157">
        <f t="shared" si="7"/>
        <v>5100</v>
      </c>
      <c r="F34" s="157">
        <f t="shared" si="7"/>
        <v>1080</v>
      </c>
      <c r="G34" s="157">
        <f t="shared" si="1"/>
        <v>54.626843023696928</v>
      </c>
      <c r="H34" s="157">
        <f t="shared" si="2"/>
        <v>21.176470588235293</v>
      </c>
    </row>
    <row r="35" spans="1:8" ht="30" customHeight="1" x14ac:dyDescent="0.25">
      <c r="A35" s="28" t="s">
        <v>77</v>
      </c>
      <c r="B35" s="28" t="s">
        <v>78</v>
      </c>
      <c r="C35" s="26">
        <v>21406.61</v>
      </c>
      <c r="D35" s="26">
        <f t="shared" si="7"/>
        <v>1977.05</v>
      </c>
      <c r="E35" s="26">
        <f t="shared" si="7"/>
        <v>5100</v>
      </c>
      <c r="F35" s="26">
        <f t="shared" si="7"/>
        <v>1080</v>
      </c>
      <c r="G35" s="26">
        <f t="shared" si="1"/>
        <v>54.626843023696928</v>
      </c>
      <c r="H35" s="26">
        <f t="shared" si="2"/>
        <v>21.176470588235293</v>
      </c>
    </row>
    <row r="36" spans="1:8" ht="42.75" customHeight="1" x14ac:dyDescent="0.25">
      <c r="A36" s="28" t="s">
        <v>102</v>
      </c>
      <c r="B36" s="28" t="s">
        <v>103</v>
      </c>
      <c r="C36" s="26">
        <v>21406.61</v>
      </c>
      <c r="D36" s="26">
        <v>1977.05</v>
      </c>
      <c r="E36" s="26">
        <v>5100</v>
      </c>
      <c r="F36" s="26">
        <v>1080</v>
      </c>
      <c r="G36" s="26">
        <f t="shared" si="1"/>
        <v>54.626843023696928</v>
      </c>
      <c r="H36" s="26">
        <f t="shared" si="2"/>
        <v>21.176470588235293</v>
      </c>
    </row>
    <row r="37" spans="1:8" s="121" customFormat="1" ht="42.75" customHeight="1" x14ac:dyDescent="0.25">
      <c r="A37" s="158" t="s">
        <v>305</v>
      </c>
      <c r="B37" s="159" t="s">
        <v>306</v>
      </c>
      <c r="C37" s="157"/>
      <c r="D37" s="157">
        <f>D38</f>
        <v>38.58</v>
      </c>
      <c r="E37" s="157">
        <f>E38</f>
        <v>200</v>
      </c>
      <c r="F37" s="157">
        <f t="shared" ref="F37:H38" si="8">F38</f>
        <v>0</v>
      </c>
      <c r="G37" s="157">
        <f t="shared" si="8"/>
        <v>0</v>
      </c>
      <c r="H37" s="157">
        <f t="shared" si="8"/>
        <v>0</v>
      </c>
    </row>
    <row r="38" spans="1:8" s="121" customFormat="1" ht="42.75" customHeight="1" x14ac:dyDescent="0.25">
      <c r="A38" s="152">
        <v>7</v>
      </c>
      <c r="B38" s="153" t="s">
        <v>307</v>
      </c>
      <c r="C38" s="26"/>
      <c r="D38" s="26">
        <f>D39</f>
        <v>38.58</v>
      </c>
      <c r="E38" s="26">
        <f>E39</f>
        <v>200</v>
      </c>
      <c r="F38" s="26">
        <f t="shared" si="8"/>
        <v>0</v>
      </c>
      <c r="G38" s="26">
        <f t="shared" si="8"/>
        <v>0</v>
      </c>
      <c r="H38" s="26">
        <f t="shared" si="8"/>
        <v>0</v>
      </c>
    </row>
    <row r="39" spans="1:8" s="121" customFormat="1" ht="42.75" customHeight="1" x14ac:dyDescent="0.25">
      <c r="A39" s="152">
        <v>72</v>
      </c>
      <c r="B39" s="153" t="s">
        <v>307</v>
      </c>
      <c r="C39" s="26"/>
      <c r="D39" s="26">
        <v>38.58</v>
      </c>
      <c r="E39" s="26">
        <v>200</v>
      </c>
      <c r="F39" s="26"/>
      <c r="G39" s="26">
        <v>0</v>
      </c>
      <c r="H39" s="26">
        <v>0</v>
      </c>
    </row>
    <row r="40" spans="1:8" s="22" customFormat="1" ht="30" customHeight="1" x14ac:dyDescent="0.2">
      <c r="A40" s="221" t="s">
        <v>65</v>
      </c>
      <c r="B40" s="222"/>
      <c r="C40" s="24">
        <f>C41+C49+C55+C63+C69+C78+C82</f>
        <v>8125144.0200000005</v>
      </c>
      <c r="D40" s="24">
        <f>D41+D49+D55+D63+D69+D78+D82+D88</f>
        <v>905363.21000000008</v>
      </c>
      <c r="E40" s="24">
        <f>E41+E49+E55+E63+E69+E78+E82+E88</f>
        <v>2498040</v>
      </c>
      <c r="F40" s="24">
        <f>F41+F49+F55+F63+F69+F78+F82</f>
        <v>1154404</v>
      </c>
      <c r="G40" s="24">
        <f t="shared" si="1"/>
        <v>127.50727964746878</v>
      </c>
      <c r="H40" s="24">
        <f t="shared" si="2"/>
        <v>46.212390514163104</v>
      </c>
    </row>
    <row r="41" spans="1:8" ht="30" customHeight="1" x14ac:dyDescent="0.25">
      <c r="A41" s="27" t="s">
        <v>40</v>
      </c>
      <c r="B41" s="27" t="s">
        <v>41</v>
      </c>
      <c r="C41" s="25">
        <f>C42+C47</f>
        <v>976472.1</v>
      </c>
      <c r="D41" s="25">
        <f>D42+D47</f>
        <v>62857.609999999993</v>
      </c>
      <c r="E41" s="25">
        <f>E42+E47</f>
        <v>327840</v>
      </c>
      <c r="F41" s="25">
        <f>F42+F47</f>
        <v>89934.369999999981</v>
      </c>
      <c r="G41" s="25">
        <f t="shared" si="1"/>
        <v>143.07634350081076</v>
      </c>
      <c r="H41" s="25">
        <f t="shared" si="2"/>
        <v>27.432396900927277</v>
      </c>
    </row>
    <row r="42" spans="1:8" ht="30" customHeight="1" x14ac:dyDescent="0.25">
      <c r="A42" s="28" t="s">
        <v>117</v>
      </c>
      <c r="B42" s="28" t="s">
        <v>14</v>
      </c>
      <c r="C42" s="26">
        <f>SUM(C43:C46)</f>
        <v>974468.02</v>
      </c>
      <c r="D42" s="26">
        <f>SUM(D43:D46)</f>
        <v>56617.609999999993</v>
      </c>
      <c r="E42" s="26">
        <f>SUM(E43:E46)</f>
        <v>322200</v>
      </c>
      <c r="F42" s="26">
        <f>SUM(F43:F46)</f>
        <v>89916.469999999987</v>
      </c>
      <c r="G42" s="26">
        <f t="shared" si="1"/>
        <v>158.81360940527159</v>
      </c>
      <c r="H42" s="26">
        <f t="shared" si="2"/>
        <v>27.907036002482926</v>
      </c>
    </row>
    <row r="43" spans="1:8" ht="30" customHeight="1" x14ac:dyDescent="0.25">
      <c r="A43" s="28" t="s">
        <v>118</v>
      </c>
      <c r="B43" s="28" t="s">
        <v>15</v>
      </c>
      <c r="C43" s="26">
        <v>589458.02</v>
      </c>
      <c r="D43" s="26">
        <v>41945.77</v>
      </c>
      <c r="E43" s="26">
        <v>93900</v>
      </c>
      <c r="F43" s="26">
        <v>65182.27</v>
      </c>
      <c r="G43" s="26">
        <f t="shared" si="1"/>
        <v>155.3965274686816</v>
      </c>
      <c r="H43" s="26">
        <f t="shared" si="2"/>
        <v>69.416687965921184</v>
      </c>
    </row>
    <row r="44" spans="1:8" ht="30" customHeight="1" x14ac:dyDescent="0.25">
      <c r="A44" s="28" t="s">
        <v>136</v>
      </c>
      <c r="B44" s="28" t="s">
        <v>22</v>
      </c>
      <c r="C44" s="26">
        <v>385010</v>
      </c>
      <c r="D44" s="26">
        <v>14278.28</v>
      </c>
      <c r="E44" s="26">
        <v>176800</v>
      </c>
      <c r="F44" s="26">
        <v>24337.22</v>
      </c>
      <c r="G44" s="26">
        <f t="shared" si="1"/>
        <v>170.44924178542513</v>
      </c>
      <c r="H44" s="26">
        <f t="shared" si="2"/>
        <v>13.765395927601812</v>
      </c>
    </row>
    <row r="45" spans="1:8" ht="30" customHeight="1" x14ac:dyDescent="0.25">
      <c r="A45" s="28" t="s">
        <v>205</v>
      </c>
      <c r="B45" s="28" t="s">
        <v>38</v>
      </c>
      <c r="C45" s="26">
        <v>0</v>
      </c>
      <c r="D45" s="26"/>
      <c r="E45" s="26">
        <v>51100</v>
      </c>
      <c r="F45" s="26">
        <v>0</v>
      </c>
      <c r="G45" s="26">
        <v>0</v>
      </c>
      <c r="H45" s="26">
        <f t="shared" si="2"/>
        <v>0</v>
      </c>
    </row>
    <row r="46" spans="1:8" ht="30" customHeight="1" x14ac:dyDescent="0.25">
      <c r="A46" s="28" t="s">
        <v>212</v>
      </c>
      <c r="B46" s="28" t="s">
        <v>67</v>
      </c>
      <c r="C46" s="26">
        <v>0</v>
      </c>
      <c r="D46" s="26">
        <v>393.56</v>
      </c>
      <c r="E46" s="26">
        <v>400</v>
      </c>
      <c r="F46" s="26">
        <v>396.98</v>
      </c>
      <c r="G46" s="26">
        <v>0</v>
      </c>
      <c r="H46" s="26">
        <f t="shared" si="2"/>
        <v>99.245000000000005</v>
      </c>
    </row>
    <row r="47" spans="1:8" ht="30" customHeight="1" x14ac:dyDescent="0.25">
      <c r="A47" s="28" t="s">
        <v>216</v>
      </c>
      <c r="B47" s="28" t="s">
        <v>16</v>
      </c>
      <c r="C47" s="26">
        <f>C48</f>
        <v>2004.08</v>
      </c>
      <c r="D47" s="26">
        <f>D48</f>
        <v>6240</v>
      </c>
      <c r="E47" s="26">
        <f>E48</f>
        <v>5640</v>
      </c>
      <c r="F47" s="26">
        <f>F48</f>
        <v>17.899999999999999</v>
      </c>
      <c r="G47" s="26">
        <f t="shared" si="1"/>
        <v>0.28685897435897434</v>
      </c>
      <c r="H47" s="26">
        <f t="shared" si="2"/>
        <v>0.31737588652482268</v>
      </c>
    </row>
    <row r="48" spans="1:8" ht="30" customHeight="1" x14ac:dyDescent="0.25">
      <c r="A48" s="28" t="s">
        <v>217</v>
      </c>
      <c r="B48" s="28" t="s">
        <v>32</v>
      </c>
      <c r="C48" s="26">
        <v>2004.08</v>
      </c>
      <c r="D48" s="26">
        <v>6240</v>
      </c>
      <c r="E48" s="26">
        <v>5640</v>
      </c>
      <c r="F48" s="26">
        <v>17.899999999999999</v>
      </c>
      <c r="G48" s="26">
        <f t="shared" si="1"/>
        <v>0.28685897435897434</v>
      </c>
      <c r="H48" s="26">
        <f t="shared" si="2"/>
        <v>0.31737588652482268</v>
      </c>
    </row>
    <row r="49" spans="1:8" ht="36.75" customHeight="1" x14ac:dyDescent="0.25">
      <c r="A49" s="27" t="s">
        <v>42</v>
      </c>
      <c r="B49" s="27" t="s">
        <v>43</v>
      </c>
      <c r="C49" s="25">
        <f>C50+C53</f>
        <v>360029.78</v>
      </c>
      <c r="D49" s="25">
        <f>D50+D53</f>
        <v>53827.54</v>
      </c>
      <c r="E49" s="25">
        <f>E50+E53</f>
        <v>106400</v>
      </c>
      <c r="F49" s="25">
        <f>F50+F53</f>
        <v>44061.11</v>
      </c>
      <c r="G49" s="25">
        <f t="shared" si="1"/>
        <v>81.856072189069025</v>
      </c>
      <c r="H49" s="25">
        <f t="shared" si="2"/>
        <v>41.410817669172935</v>
      </c>
    </row>
    <row r="50" spans="1:8" ht="30" customHeight="1" x14ac:dyDescent="0.25">
      <c r="A50" s="28" t="s">
        <v>117</v>
      </c>
      <c r="B50" s="28" t="s">
        <v>14</v>
      </c>
      <c r="C50" s="26">
        <f>C51+C52</f>
        <v>360029.78</v>
      </c>
      <c r="D50" s="26">
        <f>D51+D52</f>
        <v>53827.54</v>
      </c>
      <c r="E50" s="26">
        <f>E51+E52</f>
        <v>89800</v>
      </c>
      <c r="F50" s="26">
        <f>F51+F52</f>
        <v>44061.11</v>
      </c>
      <c r="G50" s="26">
        <f t="shared" si="1"/>
        <v>81.856072189069025</v>
      </c>
      <c r="H50" s="26">
        <f t="shared" si="2"/>
        <v>49.065824053452118</v>
      </c>
    </row>
    <row r="51" spans="1:8" ht="30" customHeight="1" x14ac:dyDescent="0.25">
      <c r="A51" s="28" t="s">
        <v>136</v>
      </c>
      <c r="B51" s="28" t="s">
        <v>22</v>
      </c>
      <c r="C51" s="26">
        <v>355383.71</v>
      </c>
      <c r="D51" s="26">
        <v>52875.62</v>
      </c>
      <c r="E51" s="26">
        <v>88800</v>
      </c>
      <c r="F51" s="26">
        <v>43164.49</v>
      </c>
      <c r="G51" s="26">
        <f t="shared" si="1"/>
        <v>81.634012045627074</v>
      </c>
      <c r="H51" s="26">
        <f t="shared" si="2"/>
        <v>48.60865990990991</v>
      </c>
    </row>
    <row r="52" spans="1:8" ht="30" customHeight="1" x14ac:dyDescent="0.25">
      <c r="A52" s="28" t="s">
        <v>196</v>
      </c>
      <c r="B52" s="28" t="s">
        <v>37</v>
      </c>
      <c r="C52" s="26">
        <v>4646.07</v>
      </c>
      <c r="D52" s="26">
        <v>951.92</v>
      </c>
      <c r="E52" s="26">
        <v>1000</v>
      </c>
      <c r="F52" s="26">
        <v>896.62</v>
      </c>
      <c r="G52" s="26">
        <f t="shared" si="1"/>
        <v>94.190688293133888</v>
      </c>
      <c r="H52" s="26">
        <f t="shared" si="2"/>
        <v>89.661999999999992</v>
      </c>
    </row>
    <row r="53" spans="1:8" ht="30" customHeight="1" x14ac:dyDescent="0.25">
      <c r="A53" s="28" t="s">
        <v>216</v>
      </c>
      <c r="B53" s="28" t="s">
        <v>16</v>
      </c>
      <c r="C53" s="26">
        <f>C54</f>
        <v>0</v>
      </c>
      <c r="D53" s="26">
        <f>D54</f>
        <v>0</v>
      </c>
      <c r="E53" s="26">
        <f>E54</f>
        <v>16600</v>
      </c>
      <c r="F53" s="26">
        <f>F54</f>
        <v>0</v>
      </c>
      <c r="G53" s="26">
        <v>0</v>
      </c>
      <c r="H53" s="26">
        <f t="shared" si="2"/>
        <v>0</v>
      </c>
    </row>
    <row r="54" spans="1:8" ht="30" customHeight="1" x14ac:dyDescent="0.25">
      <c r="A54" s="28" t="s">
        <v>217</v>
      </c>
      <c r="B54" s="28" t="s">
        <v>32</v>
      </c>
      <c r="C54" s="26">
        <v>0</v>
      </c>
      <c r="D54" s="26">
        <f>C54/7.5345</f>
        <v>0</v>
      </c>
      <c r="E54" s="26">
        <v>16600</v>
      </c>
      <c r="F54" s="26">
        <v>0</v>
      </c>
      <c r="G54" s="26">
        <v>0</v>
      </c>
      <c r="H54" s="26">
        <f t="shared" si="2"/>
        <v>0</v>
      </c>
    </row>
    <row r="55" spans="1:8" ht="30" customHeight="1" x14ac:dyDescent="0.25">
      <c r="A55" s="27" t="s">
        <v>44</v>
      </c>
      <c r="B55" s="27" t="s">
        <v>45</v>
      </c>
      <c r="C55" s="25">
        <f>C56+C61</f>
        <v>169921.11000000002</v>
      </c>
      <c r="D55" s="25">
        <f>D56+D61</f>
        <v>2702.31</v>
      </c>
      <c r="E55" s="25">
        <f>E56+E61+E60</f>
        <v>11200</v>
      </c>
      <c r="F55" s="25">
        <f>F56+F61</f>
        <v>6908.21</v>
      </c>
      <c r="G55" s="25">
        <f t="shared" si="1"/>
        <v>255.64091462489503</v>
      </c>
      <c r="H55" s="25">
        <f t="shared" si="2"/>
        <v>61.680446428571436</v>
      </c>
    </row>
    <row r="56" spans="1:8" ht="30" customHeight="1" x14ac:dyDescent="0.25">
      <c r="A56" s="28" t="s">
        <v>117</v>
      </c>
      <c r="B56" s="28" t="s">
        <v>14</v>
      </c>
      <c r="C56" s="26">
        <f>C57+C58+C59</f>
        <v>167200.13</v>
      </c>
      <c r="D56" s="26">
        <f>D57+D58+D59+D60</f>
        <v>1494.55</v>
      </c>
      <c r="E56" s="26">
        <f>E57+E58+E59</f>
        <v>8600</v>
      </c>
      <c r="F56" s="26">
        <f>F57+F58+F59+F60</f>
        <v>4907.72</v>
      </c>
      <c r="G56" s="26">
        <f t="shared" si="1"/>
        <v>328.37442708507581</v>
      </c>
      <c r="H56" s="26">
        <f t="shared" si="2"/>
        <v>57.066511627906976</v>
      </c>
    </row>
    <row r="57" spans="1:8" ht="30" customHeight="1" x14ac:dyDescent="0.25">
      <c r="A57" s="28" t="s">
        <v>118</v>
      </c>
      <c r="B57" s="28" t="s">
        <v>15</v>
      </c>
      <c r="C57" s="26">
        <v>0</v>
      </c>
      <c r="D57" s="26">
        <v>100</v>
      </c>
      <c r="E57" s="26">
        <v>0</v>
      </c>
      <c r="F57" s="26">
        <v>100</v>
      </c>
      <c r="G57" s="26">
        <v>0</v>
      </c>
      <c r="H57" s="26">
        <v>0</v>
      </c>
    </row>
    <row r="58" spans="1:8" ht="30" customHeight="1" x14ac:dyDescent="0.25">
      <c r="A58" s="28" t="s">
        <v>136</v>
      </c>
      <c r="B58" s="28" t="s">
        <v>22</v>
      </c>
      <c r="C58" s="26">
        <v>166918.88</v>
      </c>
      <c r="D58" s="26">
        <v>1344.55</v>
      </c>
      <c r="E58" s="26">
        <v>8600</v>
      </c>
      <c r="F58" s="26">
        <v>4657.72</v>
      </c>
      <c r="G58" s="26">
        <f t="shared" si="1"/>
        <v>346.41478561600542</v>
      </c>
      <c r="H58" s="26">
        <f t="shared" si="2"/>
        <v>54.15953488372093</v>
      </c>
    </row>
    <row r="59" spans="1:8" ht="30" customHeight="1" x14ac:dyDescent="0.25">
      <c r="A59" s="28" t="s">
        <v>196</v>
      </c>
      <c r="B59" s="28" t="s">
        <v>37</v>
      </c>
      <c r="C59" s="26">
        <v>281.25</v>
      </c>
      <c r="D59" s="26">
        <v>0</v>
      </c>
      <c r="E59" s="26"/>
      <c r="F59" s="26">
        <v>0</v>
      </c>
      <c r="G59" s="26"/>
      <c r="H59" s="26"/>
    </row>
    <row r="60" spans="1:8" s="122" customFormat="1" ht="30" customHeight="1" x14ac:dyDescent="0.25">
      <c r="A60" s="28">
        <v>37</v>
      </c>
      <c r="B60" s="28" t="s">
        <v>38</v>
      </c>
      <c r="C60" s="26"/>
      <c r="D60" s="26">
        <v>50</v>
      </c>
      <c r="E60" s="26">
        <v>100</v>
      </c>
      <c r="F60" s="26">
        <v>150</v>
      </c>
      <c r="G60" s="26">
        <f t="shared" si="1"/>
        <v>300</v>
      </c>
      <c r="H60" s="26"/>
    </row>
    <row r="61" spans="1:8" ht="30" customHeight="1" x14ac:dyDescent="0.25">
      <c r="A61" s="28" t="s">
        <v>216</v>
      </c>
      <c r="B61" s="28" t="s">
        <v>16</v>
      </c>
      <c r="C61" s="26">
        <f>C62</f>
        <v>2720.98</v>
      </c>
      <c r="D61" s="26">
        <f>D62</f>
        <v>1207.76</v>
      </c>
      <c r="E61" s="26">
        <f>E62</f>
        <v>2500</v>
      </c>
      <c r="F61" s="26">
        <f>F62</f>
        <v>2000.49</v>
      </c>
      <c r="G61" s="26">
        <f t="shared" si="1"/>
        <v>165.63638471219448</v>
      </c>
      <c r="H61" s="26">
        <f t="shared" si="2"/>
        <v>80.019599999999997</v>
      </c>
    </row>
    <row r="62" spans="1:8" ht="30" customHeight="1" x14ac:dyDescent="0.25">
      <c r="A62" s="28" t="s">
        <v>217</v>
      </c>
      <c r="B62" s="28" t="s">
        <v>32</v>
      </c>
      <c r="C62" s="26">
        <v>2720.98</v>
      </c>
      <c r="D62" s="26">
        <v>1207.76</v>
      </c>
      <c r="E62" s="26">
        <v>2500</v>
      </c>
      <c r="F62" s="26">
        <v>2000.49</v>
      </c>
      <c r="G62" s="26">
        <f t="shared" si="1"/>
        <v>165.63638471219448</v>
      </c>
      <c r="H62" s="26">
        <f t="shared" si="2"/>
        <v>80.019599999999997</v>
      </c>
    </row>
    <row r="63" spans="1:8" ht="30" customHeight="1" x14ac:dyDescent="0.25">
      <c r="A63" s="27" t="s">
        <v>46</v>
      </c>
      <c r="B63" s="27" t="s">
        <v>47</v>
      </c>
      <c r="C63" s="25">
        <f>C64</f>
        <v>538343.35</v>
      </c>
      <c r="D63" s="25">
        <f>D64</f>
        <v>22006.36</v>
      </c>
      <c r="E63" s="25">
        <f>E64</f>
        <v>60000</v>
      </c>
      <c r="F63" s="25">
        <f>F64</f>
        <v>26019.67</v>
      </c>
      <c r="G63" s="25">
        <f t="shared" si="1"/>
        <v>118.23704601760581</v>
      </c>
      <c r="H63" s="25">
        <f t="shared" si="2"/>
        <v>43.366116666666663</v>
      </c>
    </row>
    <row r="64" spans="1:8" ht="30" customHeight="1" x14ac:dyDescent="0.25">
      <c r="A64" s="28" t="s">
        <v>117</v>
      </c>
      <c r="B64" s="28" t="s">
        <v>14</v>
      </c>
      <c r="C64" s="26">
        <f>SUM(C65:C68)</f>
        <v>538343.35</v>
      </c>
      <c r="D64" s="26">
        <f>SUM(D65:D68)</f>
        <v>22006.36</v>
      </c>
      <c r="E64" s="26">
        <f>SUM(E65:E68)</f>
        <v>60000</v>
      </c>
      <c r="F64" s="26">
        <f>SUM(F65:F68)</f>
        <v>26019.67</v>
      </c>
      <c r="G64" s="26">
        <f t="shared" si="1"/>
        <v>118.23704601760581</v>
      </c>
      <c r="H64" s="26">
        <f t="shared" si="2"/>
        <v>43.366116666666663</v>
      </c>
    </row>
    <row r="65" spans="1:8" ht="30" customHeight="1" x14ac:dyDescent="0.25">
      <c r="A65" s="28" t="s">
        <v>118</v>
      </c>
      <c r="B65" s="28" t="s">
        <v>15</v>
      </c>
      <c r="C65" s="26">
        <v>154749.98000000001</v>
      </c>
      <c r="D65" s="26">
        <v>15407.25</v>
      </c>
      <c r="E65" s="26">
        <v>30000</v>
      </c>
      <c r="F65" s="26">
        <v>15852.86</v>
      </c>
      <c r="G65" s="26">
        <f t="shared" si="1"/>
        <v>102.89220983627838</v>
      </c>
      <c r="H65" s="26">
        <f t="shared" si="2"/>
        <v>52.842866666666666</v>
      </c>
    </row>
    <row r="66" spans="1:8" ht="30" customHeight="1" x14ac:dyDescent="0.25">
      <c r="A66" s="28" t="s">
        <v>136</v>
      </c>
      <c r="B66" s="28" t="s">
        <v>22</v>
      </c>
      <c r="C66" s="26">
        <v>377733.88</v>
      </c>
      <c r="D66" s="26">
        <v>6599.11</v>
      </c>
      <c r="E66" s="26">
        <v>30000</v>
      </c>
      <c r="F66" s="26">
        <v>10166.81</v>
      </c>
      <c r="G66" s="26">
        <f t="shared" si="1"/>
        <v>154.06335096702435</v>
      </c>
      <c r="H66" s="26">
        <f t="shared" si="2"/>
        <v>33.889366666666668</v>
      </c>
    </row>
    <row r="67" spans="1:8" ht="30" customHeight="1" x14ac:dyDescent="0.25">
      <c r="A67" s="28" t="s">
        <v>196</v>
      </c>
      <c r="B67" s="28" t="s">
        <v>37</v>
      </c>
      <c r="C67" s="26">
        <v>4666.05</v>
      </c>
      <c r="D67" s="26"/>
      <c r="E67" s="26"/>
      <c r="F67" s="26">
        <v>0</v>
      </c>
      <c r="G67" s="26"/>
      <c r="H67" s="26"/>
    </row>
    <row r="68" spans="1:8" ht="30" customHeight="1" x14ac:dyDescent="0.25">
      <c r="A68" s="28" t="s">
        <v>205</v>
      </c>
      <c r="B68" s="28" t="s">
        <v>38</v>
      </c>
      <c r="C68" s="26">
        <v>1193.44</v>
      </c>
      <c r="D68" s="26"/>
      <c r="E68" s="26"/>
      <c r="F68" s="26">
        <v>0</v>
      </c>
      <c r="G68" s="26"/>
      <c r="H68" s="26"/>
    </row>
    <row r="69" spans="1:8" ht="30" customHeight="1" x14ac:dyDescent="0.25">
      <c r="A69" s="27" t="s">
        <v>48</v>
      </c>
      <c r="B69" s="27" t="s">
        <v>49</v>
      </c>
      <c r="C69" s="25">
        <f>C70+C76</f>
        <v>5864603.5700000003</v>
      </c>
      <c r="D69" s="25">
        <f>D70</f>
        <v>760171.74000000011</v>
      </c>
      <c r="E69" s="25">
        <f>E70+E76</f>
        <v>1980300</v>
      </c>
      <c r="F69" s="25">
        <f>F70+F76</f>
        <v>980531.24</v>
      </c>
      <c r="G69" s="25">
        <f t="shared" si="1"/>
        <v>128.98812050024378</v>
      </c>
      <c r="H69" s="25">
        <f t="shared" si="2"/>
        <v>49.514277634701813</v>
      </c>
    </row>
    <row r="70" spans="1:8" ht="30" customHeight="1" x14ac:dyDescent="0.25">
      <c r="A70" s="28" t="s">
        <v>117</v>
      </c>
      <c r="B70" s="28" t="s">
        <v>14</v>
      </c>
      <c r="C70" s="26">
        <f>SUM(C71:C75)</f>
        <v>5836601.4000000004</v>
      </c>
      <c r="D70" s="26">
        <f>SUM(D71:D75)</f>
        <v>760171.74000000011</v>
      </c>
      <c r="E70" s="26">
        <f>SUM(E71:E75)</f>
        <v>1962300</v>
      </c>
      <c r="F70" s="26">
        <f>SUM(F71:F75)</f>
        <v>980531.24</v>
      </c>
      <c r="G70" s="26">
        <f t="shared" si="1"/>
        <v>128.98812050024378</v>
      </c>
      <c r="H70" s="26">
        <f t="shared" si="2"/>
        <v>49.968467614533964</v>
      </c>
    </row>
    <row r="71" spans="1:8" ht="30" customHeight="1" x14ac:dyDescent="0.25">
      <c r="A71" s="28" t="s">
        <v>118</v>
      </c>
      <c r="B71" s="28" t="s">
        <v>15</v>
      </c>
      <c r="C71" s="26">
        <v>5505206.1900000004</v>
      </c>
      <c r="D71" s="26">
        <v>663487.79</v>
      </c>
      <c r="E71" s="26">
        <v>1710600</v>
      </c>
      <c r="F71" s="26">
        <v>867870.09</v>
      </c>
      <c r="G71" s="26">
        <f t="shared" si="1"/>
        <v>130.80422926848433</v>
      </c>
      <c r="H71" s="26">
        <f t="shared" si="2"/>
        <v>50.734835145562961</v>
      </c>
    </row>
    <row r="72" spans="1:8" ht="30" customHeight="1" x14ac:dyDescent="0.25">
      <c r="A72" s="28" t="s">
        <v>136</v>
      </c>
      <c r="B72" s="28" t="s">
        <v>22</v>
      </c>
      <c r="C72" s="26">
        <v>192959.59</v>
      </c>
      <c r="D72" s="26">
        <v>94997.6</v>
      </c>
      <c r="E72" s="26">
        <v>206700</v>
      </c>
      <c r="F72" s="26">
        <v>105875.41</v>
      </c>
      <c r="G72" s="26">
        <f t="shared" si="1"/>
        <v>111.45061559449923</v>
      </c>
      <c r="H72" s="26">
        <f t="shared" si="2"/>
        <v>51.221775520077408</v>
      </c>
    </row>
    <row r="73" spans="1:8" ht="30" customHeight="1" x14ac:dyDescent="0.25">
      <c r="A73" s="28" t="s">
        <v>196</v>
      </c>
      <c r="B73" s="28" t="s">
        <v>37</v>
      </c>
      <c r="C73" s="26">
        <v>0</v>
      </c>
      <c r="D73" s="26">
        <v>434.31</v>
      </c>
      <c r="E73" s="26">
        <v>15000</v>
      </c>
      <c r="F73" s="26">
        <v>5453.82</v>
      </c>
      <c r="G73" s="26">
        <v>0</v>
      </c>
      <c r="H73" s="26">
        <f t="shared" si="2"/>
        <v>36.358799999999995</v>
      </c>
    </row>
    <row r="74" spans="1:8" ht="30" customHeight="1" x14ac:dyDescent="0.25">
      <c r="A74" s="28" t="s">
        <v>205</v>
      </c>
      <c r="B74" s="28" t="s">
        <v>38</v>
      </c>
      <c r="C74" s="26">
        <v>138435.62</v>
      </c>
      <c r="D74" s="26">
        <v>0</v>
      </c>
      <c r="E74" s="26">
        <v>30000</v>
      </c>
      <c r="F74" s="26">
        <v>0</v>
      </c>
      <c r="G74" s="26"/>
      <c r="H74" s="26">
        <f t="shared" si="2"/>
        <v>0</v>
      </c>
    </row>
    <row r="75" spans="1:8" ht="30" customHeight="1" x14ac:dyDescent="0.25">
      <c r="A75" s="28" t="s">
        <v>212</v>
      </c>
      <c r="B75" s="28" t="s">
        <v>67</v>
      </c>
      <c r="C75" s="26">
        <v>0</v>
      </c>
      <c r="D75" s="26">
        <v>1252.04</v>
      </c>
      <c r="E75" s="26"/>
      <c r="F75" s="26">
        <v>1331.92</v>
      </c>
      <c r="G75" s="26">
        <v>0</v>
      </c>
      <c r="H75" s="26" t="e">
        <f t="shared" si="2"/>
        <v>#DIV/0!</v>
      </c>
    </row>
    <row r="76" spans="1:8" ht="30" customHeight="1" x14ac:dyDescent="0.25">
      <c r="A76" s="28" t="s">
        <v>216</v>
      </c>
      <c r="B76" s="28" t="s">
        <v>16</v>
      </c>
      <c r="C76" s="26">
        <f>C77</f>
        <v>28002.17</v>
      </c>
      <c r="D76" s="26">
        <f>D77</f>
        <v>0</v>
      </c>
      <c r="E76" s="26">
        <f>E77</f>
        <v>18000</v>
      </c>
      <c r="F76" s="26">
        <f>F77</f>
        <v>0</v>
      </c>
      <c r="G76" s="26"/>
      <c r="H76" s="26">
        <f t="shared" si="2"/>
        <v>0</v>
      </c>
    </row>
    <row r="77" spans="1:8" ht="30" customHeight="1" x14ac:dyDescent="0.25">
      <c r="A77" s="28" t="s">
        <v>217</v>
      </c>
      <c r="B77" s="28" t="s">
        <v>32</v>
      </c>
      <c r="C77" s="26">
        <v>28002.17</v>
      </c>
      <c r="D77" s="26">
        <v>0</v>
      </c>
      <c r="E77" s="26">
        <v>18000</v>
      </c>
      <c r="F77" s="26">
        <v>0</v>
      </c>
      <c r="G77" s="26"/>
      <c r="H77" s="26">
        <f t="shared" si="2"/>
        <v>0</v>
      </c>
    </row>
    <row r="78" spans="1:8" ht="30" customHeight="1" x14ac:dyDescent="0.25">
      <c r="A78" s="27" t="s">
        <v>61</v>
      </c>
      <c r="B78" s="27" t="s">
        <v>62</v>
      </c>
      <c r="C78" s="25">
        <f>C79</f>
        <v>194367.5</v>
      </c>
      <c r="D78" s="25">
        <f>D79</f>
        <v>1820.6</v>
      </c>
      <c r="E78" s="25">
        <f>E79</f>
        <v>7000</v>
      </c>
      <c r="F78" s="25">
        <f>F79</f>
        <v>5846.4</v>
      </c>
      <c r="G78" s="25">
        <f t="shared" si="1"/>
        <v>321.12490387784243</v>
      </c>
      <c r="H78" s="25">
        <f t="shared" si="2"/>
        <v>83.52</v>
      </c>
    </row>
    <row r="79" spans="1:8" ht="30" customHeight="1" x14ac:dyDescent="0.25">
      <c r="A79" s="28" t="s">
        <v>117</v>
      </c>
      <c r="B79" s="28" t="s">
        <v>14</v>
      </c>
      <c r="C79" s="26">
        <f>C80+C81</f>
        <v>194367.5</v>
      </c>
      <c r="D79" s="26">
        <f>D80+D81</f>
        <v>1820.6</v>
      </c>
      <c r="E79" s="26">
        <f>E80+E81</f>
        <v>7000</v>
      </c>
      <c r="F79" s="26">
        <f>F80+F81</f>
        <v>5846.4</v>
      </c>
      <c r="G79" s="26">
        <f t="shared" si="1"/>
        <v>321.12490387784243</v>
      </c>
      <c r="H79" s="26">
        <f t="shared" si="2"/>
        <v>83.52</v>
      </c>
    </row>
    <row r="80" spans="1:8" ht="30" customHeight="1" x14ac:dyDescent="0.25">
      <c r="A80" s="28" t="s">
        <v>118</v>
      </c>
      <c r="B80" s="28" t="s">
        <v>15</v>
      </c>
      <c r="C80" s="26">
        <v>147910.54999999999</v>
      </c>
      <c r="D80" s="26"/>
      <c r="E80" s="26"/>
      <c r="F80" s="26">
        <v>0</v>
      </c>
      <c r="G80" s="26"/>
      <c r="H80" s="26"/>
    </row>
    <row r="81" spans="1:8" ht="30" customHeight="1" x14ac:dyDescent="0.25">
      <c r="A81" s="28" t="s">
        <v>136</v>
      </c>
      <c r="B81" s="28" t="s">
        <v>22</v>
      </c>
      <c r="C81" s="26">
        <v>46456.95</v>
      </c>
      <c r="D81" s="26">
        <v>1820.6</v>
      </c>
      <c r="E81" s="26">
        <v>7000</v>
      </c>
      <c r="F81" s="26">
        <v>5846.4</v>
      </c>
      <c r="G81" s="26">
        <f t="shared" si="1"/>
        <v>321.12490387784243</v>
      </c>
      <c r="H81" s="26">
        <f t="shared" si="2"/>
        <v>83.52</v>
      </c>
    </row>
    <row r="82" spans="1:8" ht="30" customHeight="1" x14ac:dyDescent="0.25">
      <c r="A82" s="27" t="s">
        <v>50</v>
      </c>
      <c r="B82" s="27" t="s">
        <v>51</v>
      </c>
      <c r="C82" s="25">
        <f>C83+C86</f>
        <v>21406.61</v>
      </c>
      <c r="D82" s="25">
        <f>D83+D86</f>
        <v>1977.05</v>
      </c>
      <c r="E82" s="25">
        <f>E83+E86</f>
        <v>5100</v>
      </c>
      <c r="F82" s="25">
        <f>F83+F86</f>
        <v>1103</v>
      </c>
      <c r="G82" s="25">
        <f t="shared" si="1"/>
        <v>55.790192458460844</v>
      </c>
      <c r="H82" s="25">
        <f t="shared" si="2"/>
        <v>21.627450980392158</v>
      </c>
    </row>
    <row r="83" spans="1:8" ht="30" customHeight="1" x14ac:dyDescent="0.25">
      <c r="A83" s="28" t="s">
        <v>117</v>
      </c>
      <c r="B83" s="28" t="s">
        <v>14</v>
      </c>
      <c r="C83" s="26">
        <f>C84+C85</f>
        <v>15278.609999999999</v>
      </c>
      <c r="D83" s="26">
        <f>D84+D85</f>
        <v>1958.34</v>
      </c>
      <c r="E83" s="26">
        <f>E84+E85</f>
        <v>2000</v>
      </c>
      <c r="F83" s="26">
        <f>F84+F85</f>
        <v>1103</v>
      </c>
      <c r="G83" s="26">
        <f t="shared" si="1"/>
        <v>56.323212516723352</v>
      </c>
      <c r="H83" s="26">
        <f t="shared" si="2"/>
        <v>55.15</v>
      </c>
    </row>
    <row r="84" spans="1:8" ht="30" customHeight="1" x14ac:dyDescent="0.25">
      <c r="A84" s="28" t="s">
        <v>136</v>
      </c>
      <c r="B84" s="28" t="s">
        <v>22</v>
      </c>
      <c r="C84" s="26">
        <v>12691.55</v>
      </c>
      <c r="D84" s="26">
        <v>1958.34</v>
      </c>
      <c r="E84" s="26">
        <v>2000</v>
      </c>
      <c r="F84" s="26">
        <v>1103</v>
      </c>
      <c r="G84" s="26">
        <f t="shared" si="1"/>
        <v>56.323212516723352</v>
      </c>
      <c r="H84" s="26">
        <f t="shared" ref="H84:H88" si="9">F84/E84*100</f>
        <v>55.15</v>
      </c>
    </row>
    <row r="85" spans="1:8" ht="30" customHeight="1" x14ac:dyDescent="0.25">
      <c r="A85" s="28" t="s">
        <v>205</v>
      </c>
      <c r="B85" s="28" t="s">
        <v>38</v>
      </c>
      <c r="C85" s="26">
        <v>2587.06</v>
      </c>
      <c r="D85" s="26"/>
      <c r="E85" s="26"/>
      <c r="F85" s="26">
        <v>0</v>
      </c>
      <c r="G85" s="26"/>
      <c r="H85" s="26"/>
    </row>
    <row r="86" spans="1:8" ht="30" customHeight="1" x14ac:dyDescent="0.25">
      <c r="A86" s="28" t="s">
        <v>216</v>
      </c>
      <c r="B86" s="28" t="s">
        <v>16</v>
      </c>
      <c r="C86" s="26">
        <f>C87</f>
        <v>6128</v>
      </c>
      <c r="D86" s="26">
        <f>D87</f>
        <v>18.71</v>
      </c>
      <c r="E86" s="26">
        <f>E87</f>
        <v>3100</v>
      </c>
      <c r="F86" s="26">
        <f>F87</f>
        <v>0</v>
      </c>
      <c r="G86" s="26">
        <f t="shared" ref="G86:G87" si="10">F86/D86*100</f>
        <v>0</v>
      </c>
      <c r="H86" s="26">
        <f t="shared" si="9"/>
        <v>0</v>
      </c>
    </row>
    <row r="87" spans="1:8" ht="30" customHeight="1" x14ac:dyDescent="0.25">
      <c r="A87" s="28" t="s">
        <v>217</v>
      </c>
      <c r="B87" s="28" t="s">
        <v>32</v>
      </c>
      <c r="C87" s="26">
        <v>6128</v>
      </c>
      <c r="D87" s="26">
        <v>18.71</v>
      </c>
      <c r="E87" s="26">
        <v>3100</v>
      </c>
      <c r="F87" s="26">
        <v>0</v>
      </c>
      <c r="G87" s="26">
        <f t="shared" si="10"/>
        <v>0</v>
      </c>
      <c r="H87" s="26">
        <f t="shared" si="9"/>
        <v>0</v>
      </c>
    </row>
    <row r="88" spans="1:8" ht="32.25" customHeight="1" x14ac:dyDescent="0.25">
      <c r="A88" s="27" t="s">
        <v>308</v>
      </c>
      <c r="B88" s="27" t="s">
        <v>306</v>
      </c>
      <c r="C88" s="25">
        <f t="shared" ref="C88:F88" si="11">C89+C92</f>
        <v>0</v>
      </c>
      <c r="D88" s="25">
        <f t="shared" si="11"/>
        <v>0</v>
      </c>
      <c r="E88" s="25">
        <f>E89</f>
        <v>200</v>
      </c>
      <c r="F88" s="25">
        <f t="shared" si="11"/>
        <v>0</v>
      </c>
      <c r="G88" s="25"/>
      <c r="H88" s="25">
        <f t="shared" si="9"/>
        <v>0</v>
      </c>
    </row>
    <row r="89" spans="1:8" ht="29.25" customHeight="1" x14ac:dyDescent="0.25">
      <c r="A89" s="27">
        <v>4</v>
      </c>
      <c r="B89" s="28" t="s">
        <v>32</v>
      </c>
      <c r="C89" s="25"/>
      <c r="D89" s="25"/>
      <c r="E89" s="25">
        <f>E90</f>
        <v>200</v>
      </c>
      <c r="F89" s="25"/>
      <c r="G89" s="25"/>
      <c r="H89" s="25"/>
    </row>
    <row r="90" spans="1:8" ht="30.75" customHeight="1" x14ac:dyDescent="0.25">
      <c r="A90" s="28" t="s">
        <v>217</v>
      </c>
      <c r="B90" s="28" t="s">
        <v>32</v>
      </c>
      <c r="C90" s="26">
        <v>6128</v>
      </c>
      <c r="D90" s="26"/>
      <c r="E90" s="26">
        <v>200</v>
      </c>
      <c r="F90" s="26">
        <v>0</v>
      </c>
      <c r="G90" s="26"/>
      <c r="H90" s="25"/>
    </row>
  </sheetData>
  <mergeCells count="8">
    <mergeCell ref="A11:B11"/>
    <mergeCell ref="A13:B13"/>
    <mergeCell ref="A40:B40"/>
    <mergeCell ref="A2:I2"/>
    <mergeCell ref="A4:I4"/>
    <mergeCell ref="A5:I6"/>
    <mergeCell ref="A7:H7"/>
    <mergeCell ref="E9:F9"/>
  </mergeCells>
  <pageMargins left="0.7" right="0.7" top="0.75" bottom="0.75" header="0.3" footer="0.3"/>
  <pageSetup paperSize="9" scale="8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topLeftCell="A4" workbookViewId="0">
      <selection activeCell="E20" sqref="E20"/>
    </sheetView>
  </sheetViews>
  <sheetFormatPr defaultColWidth="9.7109375" defaultRowHeight="15" x14ac:dyDescent="0.25"/>
  <cols>
    <col min="1" max="1" width="15.7109375" customWidth="1"/>
    <col min="2" max="2" width="48.7109375" customWidth="1"/>
    <col min="3" max="3" width="48.7109375" style="108" hidden="1" customWidth="1"/>
    <col min="4" max="6" width="20.7109375" customWidth="1"/>
    <col min="7" max="8" width="14.7109375" customWidth="1"/>
  </cols>
  <sheetData>
    <row r="1" spans="1:10" ht="42" customHeight="1" x14ac:dyDescent="0.25">
      <c r="A1" s="21"/>
      <c r="B1" s="21"/>
      <c r="D1" s="21"/>
      <c r="E1" s="21"/>
      <c r="F1" s="21"/>
      <c r="G1" s="21"/>
      <c r="H1" s="21"/>
      <c r="I1" s="21"/>
      <c r="J1" s="21"/>
    </row>
    <row r="2" spans="1:10" ht="18" customHeight="1" x14ac:dyDescent="0.25">
      <c r="A2" s="174" t="s">
        <v>296</v>
      </c>
      <c r="B2" s="223"/>
      <c r="C2" s="223"/>
      <c r="D2" s="223"/>
      <c r="E2" s="223"/>
      <c r="F2" s="223"/>
      <c r="G2" s="223"/>
      <c r="H2" s="223"/>
      <c r="I2" s="19"/>
      <c r="J2" s="19"/>
    </row>
    <row r="3" spans="1:10" ht="18" x14ac:dyDescent="0.25">
      <c r="A3" s="19"/>
      <c r="B3" s="19"/>
      <c r="C3" s="106"/>
      <c r="D3" s="19"/>
      <c r="E3" s="19"/>
      <c r="F3" s="19"/>
      <c r="G3" s="19"/>
      <c r="H3" s="19"/>
      <c r="I3" s="19"/>
      <c r="J3" s="21"/>
    </row>
    <row r="4" spans="1:10" x14ac:dyDescent="0.25">
      <c r="A4" s="175" t="s">
        <v>21</v>
      </c>
      <c r="B4" s="224"/>
      <c r="C4" s="224"/>
      <c r="D4" s="224"/>
      <c r="E4" s="224"/>
      <c r="F4" s="224"/>
      <c r="G4" s="224"/>
      <c r="H4" s="224"/>
      <c r="I4" s="20"/>
      <c r="J4" s="21"/>
    </row>
    <row r="5" spans="1:10" ht="18" customHeight="1" x14ac:dyDescent="0.25">
      <c r="A5" s="175" t="s">
        <v>12</v>
      </c>
      <c r="B5" s="223"/>
      <c r="C5" s="223"/>
      <c r="D5" s="223"/>
      <c r="E5" s="223"/>
      <c r="F5" s="223"/>
      <c r="G5" s="223"/>
      <c r="H5" s="223"/>
      <c r="I5" s="29"/>
      <c r="J5" s="19"/>
    </row>
    <row r="6" spans="1:10" ht="18" x14ac:dyDescent="0.25">
      <c r="A6" s="29"/>
      <c r="B6" s="29"/>
      <c r="C6" s="107"/>
      <c r="D6" s="29"/>
      <c r="E6" s="29"/>
      <c r="F6" s="29"/>
      <c r="G6" s="29"/>
      <c r="H6" s="29"/>
      <c r="I6" s="29"/>
      <c r="J6" s="19"/>
    </row>
    <row r="7" spans="1:10" ht="21.75" customHeight="1" x14ac:dyDescent="0.25">
      <c r="A7" s="218" t="s">
        <v>275</v>
      </c>
      <c r="B7" s="218"/>
      <c r="C7" s="218"/>
      <c r="D7" s="218"/>
      <c r="E7" s="218"/>
      <c r="F7" s="218"/>
      <c r="G7" s="218"/>
      <c r="H7" s="218"/>
      <c r="I7" s="30"/>
      <c r="J7" s="21"/>
    </row>
    <row r="8" spans="1:10" x14ac:dyDescent="0.25">
      <c r="A8" s="21"/>
      <c r="B8" s="21"/>
      <c r="D8" s="21"/>
      <c r="E8" s="220"/>
      <c r="F8" s="220"/>
      <c r="G8" s="21"/>
      <c r="H8" s="21"/>
      <c r="I8" s="21"/>
      <c r="J8" s="21"/>
    </row>
    <row r="9" spans="1:10" ht="51" customHeight="1" x14ac:dyDescent="0.25">
      <c r="A9" s="214" t="s">
        <v>244</v>
      </c>
      <c r="B9" s="215"/>
      <c r="C9" s="111"/>
      <c r="D9" s="102" t="s">
        <v>297</v>
      </c>
      <c r="E9" s="102" t="s">
        <v>293</v>
      </c>
      <c r="F9" s="102" t="s">
        <v>292</v>
      </c>
      <c r="G9" s="102" t="s">
        <v>294</v>
      </c>
      <c r="H9" s="102" t="s">
        <v>295</v>
      </c>
    </row>
    <row r="10" spans="1:10" s="115" customFormat="1" ht="12" customHeight="1" x14ac:dyDescent="0.2">
      <c r="A10" s="112" t="s">
        <v>72</v>
      </c>
      <c r="B10" s="112" t="s">
        <v>73</v>
      </c>
      <c r="C10" s="112"/>
      <c r="D10" s="112" t="s">
        <v>74</v>
      </c>
      <c r="E10" s="112" t="s">
        <v>75</v>
      </c>
      <c r="F10" s="112" t="s">
        <v>239</v>
      </c>
      <c r="G10" s="112" t="s">
        <v>240</v>
      </c>
      <c r="H10" s="114" t="s">
        <v>241</v>
      </c>
    </row>
    <row r="11" spans="1:10" ht="37.15" customHeight="1" x14ac:dyDescent="0.25">
      <c r="A11" s="216" t="s">
        <v>65</v>
      </c>
      <c r="B11" s="217"/>
      <c r="C11" s="97">
        <f>C12</f>
        <v>8125144.0200000014</v>
      </c>
      <c r="D11" s="97">
        <f>D12</f>
        <v>905363.21</v>
      </c>
      <c r="E11" s="60">
        <f t="shared" ref="E11:F11" si="0">E12</f>
        <v>2498040</v>
      </c>
      <c r="F11" s="60">
        <f t="shared" si="0"/>
        <v>1154403.9999999998</v>
      </c>
      <c r="G11" s="61">
        <f>F11/D11*100</f>
        <v>127.50727964746875</v>
      </c>
      <c r="H11" s="61">
        <f>F11/E11*100</f>
        <v>46.21239051416309</v>
      </c>
    </row>
    <row r="12" spans="1:10" ht="31.9" customHeight="1" x14ac:dyDescent="0.25">
      <c r="A12" s="62" t="s">
        <v>245</v>
      </c>
      <c r="B12" s="62" t="s">
        <v>246</v>
      </c>
      <c r="C12" s="63">
        <f>C13</f>
        <v>8125144.0200000014</v>
      </c>
      <c r="D12" s="63">
        <f>D13</f>
        <v>905363.21</v>
      </c>
      <c r="E12" s="63">
        <f t="shared" ref="E12:F12" si="1">E13</f>
        <v>2498040</v>
      </c>
      <c r="F12" s="63">
        <f t="shared" si="1"/>
        <v>1154403.9999999998</v>
      </c>
      <c r="G12" s="61">
        <f t="shared" ref="G12:G21" si="2">F12/D12*100</f>
        <v>127.50727964746875</v>
      </c>
      <c r="H12" s="64">
        <f t="shared" ref="H12:H21" si="3">F12/E12*100</f>
        <v>46.21239051416309</v>
      </c>
    </row>
    <row r="13" spans="1:10" ht="31.9" customHeight="1" x14ac:dyDescent="0.25">
      <c r="A13" s="62" t="s">
        <v>247</v>
      </c>
      <c r="B13" s="62" t="s">
        <v>248</v>
      </c>
      <c r="C13" s="63">
        <f>C14+C20</f>
        <v>8125144.0200000014</v>
      </c>
      <c r="D13" s="63">
        <f>D14+D20</f>
        <v>905363.21</v>
      </c>
      <c r="E13" s="63">
        <f t="shared" ref="E13:F13" si="4">E14+E20</f>
        <v>2498040</v>
      </c>
      <c r="F13" s="63">
        <f t="shared" si="4"/>
        <v>1154403.9999999998</v>
      </c>
      <c r="G13" s="61">
        <f t="shared" si="2"/>
        <v>127.50727964746875</v>
      </c>
      <c r="H13" s="64">
        <f t="shared" si="3"/>
        <v>46.21239051416309</v>
      </c>
    </row>
    <row r="14" spans="1:10" ht="28.15" customHeight="1" x14ac:dyDescent="0.25">
      <c r="A14" s="62" t="s">
        <v>117</v>
      </c>
      <c r="B14" s="62" t="s">
        <v>14</v>
      </c>
      <c r="C14" s="63">
        <f>SUM(C15:C19)</f>
        <v>8086288.790000001</v>
      </c>
      <c r="D14" s="63">
        <f>SUM(D15:D19)</f>
        <v>897896.74</v>
      </c>
      <c r="E14" s="63">
        <f>E15+E16+E17+E18+E19</f>
        <v>2452000</v>
      </c>
      <c r="F14" s="63">
        <f t="shared" ref="F14" si="5">SUM(F15:F19)</f>
        <v>1152385.6099999999</v>
      </c>
      <c r="G14" s="61">
        <f t="shared" si="2"/>
        <v>128.34277692109671</v>
      </c>
      <c r="H14" s="64">
        <f t="shared" si="3"/>
        <v>46.997781810766718</v>
      </c>
    </row>
    <row r="15" spans="1:10" ht="28.15" customHeight="1" x14ac:dyDescent="0.25">
      <c r="A15" s="62" t="s">
        <v>118</v>
      </c>
      <c r="B15" s="62" t="s">
        <v>15</v>
      </c>
      <c r="C15" s="63">
        <v>6397324.7400000002</v>
      </c>
      <c r="D15" s="63">
        <v>720940.81</v>
      </c>
      <c r="E15" s="65">
        <v>1834500</v>
      </c>
      <c r="F15" s="65">
        <v>949005.22</v>
      </c>
      <c r="G15" s="61">
        <f t="shared" si="2"/>
        <v>131.63427660587004</v>
      </c>
      <c r="H15" s="64">
        <f t="shared" si="3"/>
        <v>51.731001362769149</v>
      </c>
    </row>
    <row r="16" spans="1:10" ht="28.15" customHeight="1" x14ac:dyDescent="0.25">
      <c r="A16" s="62" t="s">
        <v>136</v>
      </c>
      <c r="B16" s="62" t="s">
        <v>22</v>
      </c>
      <c r="C16" s="63">
        <v>1537154.56</v>
      </c>
      <c r="D16" s="63">
        <v>173874.1</v>
      </c>
      <c r="E16" s="65">
        <v>519900</v>
      </c>
      <c r="F16" s="65">
        <v>195151.05</v>
      </c>
      <c r="G16" s="61">
        <f t="shared" si="2"/>
        <v>112.23698641718345</v>
      </c>
      <c r="H16" s="64">
        <f t="shared" si="3"/>
        <v>37.53626658972879</v>
      </c>
    </row>
    <row r="17" spans="1:8" ht="28.15" customHeight="1" x14ac:dyDescent="0.25">
      <c r="A17" s="62" t="s">
        <v>196</v>
      </c>
      <c r="B17" s="62" t="s">
        <v>37</v>
      </c>
      <c r="C17" s="63">
        <v>9593.3700000000008</v>
      </c>
      <c r="D17" s="63">
        <v>1386.23</v>
      </c>
      <c r="E17" s="65">
        <v>16000</v>
      </c>
      <c r="F17" s="65">
        <v>6350.44</v>
      </c>
      <c r="G17" s="61">
        <f t="shared" si="2"/>
        <v>458.10868326323913</v>
      </c>
      <c r="H17" s="64">
        <f t="shared" si="3"/>
        <v>39.690249999999999</v>
      </c>
    </row>
    <row r="18" spans="1:8" ht="28.15" customHeight="1" x14ac:dyDescent="0.25">
      <c r="A18" s="62" t="s">
        <v>205</v>
      </c>
      <c r="B18" s="62" t="s">
        <v>38</v>
      </c>
      <c r="C18" s="63">
        <v>142216.12</v>
      </c>
      <c r="D18" s="63">
        <v>50</v>
      </c>
      <c r="E18" s="65">
        <v>81200</v>
      </c>
      <c r="F18" s="65">
        <v>150</v>
      </c>
      <c r="G18" s="61">
        <f t="shared" si="2"/>
        <v>300</v>
      </c>
      <c r="H18" s="64">
        <f t="shared" si="3"/>
        <v>0.18472906403940886</v>
      </c>
    </row>
    <row r="19" spans="1:8" ht="28.15" customHeight="1" x14ac:dyDescent="0.25">
      <c r="A19" s="62" t="s">
        <v>212</v>
      </c>
      <c r="B19" s="62" t="s">
        <v>67</v>
      </c>
      <c r="C19" s="63">
        <v>0</v>
      </c>
      <c r="D19" s="63">
        <v>1645.6</v>
      </c>
      <c r="E19" s="65">
        <v>400</v>
      </c>
      <c r="F19" s="65">
        <v>1728.9</v>
      </c>
      <c r="G19" s="61">
        <v>0</v>
      </c>
      <c r="H19" s="64">
        <f t="shared" si="3"/>
        <v>432.22500000000002</v>
      </c>
    </row>
    <row r="20" spans="1:8" ht="28.15" customHeight="1" x14ac:dyDescent="0.25">
      <c r="A20" s="62" t="s">
        <v>216</v>
      </c>
      <c r="B20" s="62" t="s">
        <v>16</v>
      </c>
      <c r="C20" s="63">
        <f>C21</f>
        <v>38855.230000000003</v>
      </c>
      <c r="D20" s="63">
        <f>D21</f>
        <v>7466.47</v>
      </c>
      <c r="E20" s="63">
        <f t="shared" ref="E20:F20" si="6">E21</f>
        <v>46040</v>
      </c>
      <c r="F20" s="63">
        <f t="shared" si="6"/>
        <v>2018.39</v>
      </c>
      <c r="G20" s="61">
        <f t="shared" si="2"/>
        <v>27.032720951132195</v>
      </c>
      <c r="H20" s="64">
        <f t="shared" si="3"/>
        <v>4.3839921807124238</v>
      </c>
    </row>
    <row r="21" spans="1:8" ht="28.15" customHeight="1" x14ac:dyDescent="0.25">
      <c r="A21" s="62" t="s">
        <v>217</v>
      </c>
      <c r="B21" s="62" t="s">
        <v>32</v>
      </c>
      <c r="C21" s="63">
        <v>38855.230000000003</v>
      </c>
      <c r="D21" s="63">
        <v>7466.47</v>
      </c>
      <c r="E21" s="65">
        <v>46040</v>
      </c>
      <c r="F21" s="65">
        <v>2018.39</v>
      </c>
      <c r="G21" s="61">
        <f t="shared" si="2"/>
        <v>27.032720951132195</v>
      </c>
      <c r="H21" s="64">
        <f t="shared" si="3"/>
        <v>4.3839921807124238</v>
      </c>
    </row>
  </sheetData>
  <mergeCells count="7">
    <mergeCell ref="A11:B11"/>
    <mergeCell ref="A9:B9"/>
    <mergeCell ref="A7:H7"/>
    <mergeCell ref="E8:F8"/>
    <mergeCell ref="A2:H2"/>
    <mergeCell ref="A4:H4"/>
    <mergeCell ref="A5:H5"/>
  </mergeCells>
  <pageMargins left="0.7" right="0.7" top="0.75" bottom="0.75" header="0.3" footer="0.3"/>
  <pageSetup paperSize="9" scale="84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workbookViewId="0">
      <selection activeCell="E7" sqref="E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6" customWidth="1"/>
    <col min="5" max="7" width="20.7109375" customWidth="1"/>
    <col min="8" max="9" width="14.7109375" customWidth="1"/>
  </cols>
  <sheetData>
    <row r="1" spans="1:11" ht="42" customHeight="1" x14ac:dyDescent="0.25">
      <c r="A1" s="174" t="s">
        <v>296</v>
      </c>
      <c r="B1" s="223"/>
      <c r="C1" s="223"/>
      <c r="D1" s="223"/>
      <c r="E1" s="223"/>
      <c r="F1" s="223"/>
      <c r="G1" s="223"/>
      <c r="H1" s="223"/>
      <c r="I1" s="223"/>
      <c r="J1" s="10"/>
      <c r="K1" s="10"/>
    </row>
    <row r="2" spans="1:11" ht="18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1" ht="15.75" customHeight="1" x14ac:dyDescent="0.25">
      <c r="A3" s="175" t="s">
        <v>21</v>
      </c>
      <c r="B3" s="175"/>
      <c r="C3" s="175"/>
      <c r="D3" s="175"/>
      <c r="E3" s="175"/>
      <c r="F3" s="175"/>
      <c r="G3" s="175"/>
      <c r="H3" s="175"/>
      <c r="I3" s="175"/>
    </row>
    <row r="4" spans="1:11" ht="15" customHeight="1" x14ac:dyDescent="0.25">
      <c r="A4" s="6"/>
      <c r="B4" s="6"/>
      <c r="C4" s="6"/>
      <c r="D4" s="6"/>
      <c r="E4" s="6"/>
      <c r="F4" s="6"/>
      <c r="G4" s="6"/>
      <c r="H4" s="3"/>
      <c r="I4" s="3"/>
    </row>
    <row r="5" spans="1:11" ht="18" customHeight="1" x14ac:dyDescent="0.25">
      <c r="A5" s="175" t="s">
        <v>17</v>
      </c>
      <c r="B5" s="175"/>
      <c r="C5" s="175"/>
      <c r="D5" s="175"/>
      <c r="E5" s="175"/>
      <c r="F5" s="175"/>
      <c r="G5" s="175"/>
      <c r="H5" s="175"/>
      <c r="I5" s="175"/>
    </row>
    <row r="6" spans="1:11" ht="15" customHeight="1" x14ac:dyDescent="0.25">
      <c r="A6" s="6"/>
      <c r="B6" s="6"/>
      <c r="C6" s="6"/>
      <c r="D6" s="6"/>
      <c r="E6" s="6"/>
      <c r="F6" s="6"/>
      <c r="G6" s="6"/>
      <c r="H6" s="3"/>
      <c r="I6" s="8" t="s">
        <v>34</v>
      </c>
    </row>
    <row r="7" spans="1:11" ht="51" customHeight="1" x14ac:dyDescent="0.25">
      <c r="A7" s="214" t="s">
        <v>244</v>
      </c>
      <c r="B7" s="228"/>
      <c r="C7" s="229"/>
      <c r="D7" s="230"/>
      <c r="E7" s="102" t="s">
        <v>297</v>
      </c>
      <c r="F7" s="102" t="s">
        <v>293</v>
      </c>
      <c r="G7" s="102" t="s">
        <v>292</v>
      </c>
      <c r="H7" s="102" t="s">
        <v>294</v>
      </c>
      <c r="I7" s="102" t="s">
        <v>295</v>
      </c>
    </row>
    <row r="8" spans="1:11" s="21" customFormat="1" ht="16.5" customHeight="1" x14ac:dyDescent="0.25">
      <c r="A8" s="225" t="s">
        <v>72</v>
      </c>
      <c r="B8" s="226"/>
      <c r="C8" s="227"/>
      <c r="D8" s="102" t="s">
        <v>73</v>
      </c>
      <c r="E8" s="102" t="s">
        <v>74</v>
      </c>
      <c r="F8" s="102" t="s">
        <v>75</v>
      </c>
      <c r="G8" s="102">
        <v>5</v>
      </c>
      <c r="H8" s="103" t="s">
        <v>240</v>
      </c>
      <c r="I8" s="102" t="s">
        <v>241</v>
      </c>
    </row>
    <row r="9" spans="1:11" ht="37.15" customHeight="1" x14ac:dyDescent="0.25">
      <c r="A9" s="51">
        <v>8</v>
      </c>
      <c r="B9" s="51"/>
      <c r="C9" s="51"/>
      <c r="D9" s="52" t="s">
        <v>18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</row>
    <row r="10" spans="1:11" ht="31.9" customHeight="1" x14ac:dyDescent="0.25">
      <c r="A10" s="51"/>
      <c r="B10" s="53">
        <v>84</v>
      </c>
      <c r="C10" s="53"/>
      <c r="D10" s="54" t="s">
        <v>23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1:11" ht="28.15" customHeight="1" x14ac:dyDescent="0.25">
      <c r="A11" s="55"/>
      <c r="B11" s="55"/>
      <c r="C11" s="56">
        <v>81</v>
      </c>
      <c r="D11" s="57" t="s">
        <v>24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</row>
    <row r="12" spans="1:11" ht="37.15" customHeight="1" x14ac:dyDescent="0.25">
      <c r="A12" s="58">
        <v>5</v>
      </c>
      <c r="B12" s="59"/>
      <c r="C12" s="59"/>
      <c r="D12" s="52" t="s">
        <v>19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</row>
    <row r="13" spans="1:11" ht="31.9" customHeight="1" x14ac:dyDescent="0.25">
      <c r="A13" s="53"/>
      <c r="B13" s="53">
        <v>54</v>
      </c>
      <c r="C13" s="53"/>
      <c r="D13" s="54" t="s">
        <v>25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</row>
    <row r="14" spans="1:11" ht="28.15" customHeight="1" x14ac:dyDescent="0.25">
      <c r="A14" s="53"/>
      <c r="B14" s="53"/>
      <c r="C14" s="56">
        <v>11</v>
      </c>
      <c r="D14" s="57" t="s">
        <v>13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</row>
    <row r="15" spans="1:11" s="21" customFormat="1" ht="28.15" customHeight="1" x14ac:dyDescent="0.25">
      <c r="A15" s="53"/>
      <c r="B15" s="53"/>
      <c r="C15" s="56">
        <v>12</v>
      </c>
      <c r="D15" s="57" t="s">
        <v>249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</row>
    <row r="16" spans="1:11" ht="28.15" customHeight="1" x14ac:dyDescent="0.25">
      <c r="A16" s="53"/>
      <c r="B16" s="53"/>
      <c r="C16" s="56">
        <v>31</v>
      </c>
      <c r="D16" s="57" t="s">
        <v>26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</row>
    <row r="17" spans="1:9" s="21" customFormat="1" ht="28.15" customHeight="1" x14ac:dyDescent="0.25">
      <c r="A17" s="53"/>
      <c r="B17" s="53"/>
      <c r="C17" s="56">
        <v>43</v>
      </c>
      <c r="D17" s="57" t="s">
        <v>250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</row>
    <row r="18" spans="1:9" s="21" customFormat="1" ht="28.15" customHeight="1" x14ac:dyDescent="0.25">
      <c r="A18" s="53"/>
      <c r="B18" s="53"/>
      <c r="C18" s="56">
        <v>51</v>
      </c>
      <c r="D18" s="57" t="s">
        <v>252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</row>
    <row r="19" spans="1:9" s="21" customFormat="1" ht="28.15" customHeight="1" x14ac:dyDescent="0.25">
      <c r="A19" s="53"/>
      <c r="B19" s="53"/>
      <c r="C19" s="56">
        <v>52</v>
      </c>
      <c r="D19" s="57" t="s">
        <v>251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</row>
    <row r="20" spans="1:9" ht="28.15" customHeight="1" x14ac:dyDescent="0.25">
      <c r="A20" s="53"/>
      <c r="B20" s="53"/>
      <c r="C20" s="56">
        <v>56</v>
      </c>
      <c r="D20" s="57" t="s">
        <v>253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</row>
    <row r="21" spans="1:9" s="21" customFormat="1" ht="28.15" customHeight="1" x14ac:dyDescent="0.25">
      <c r="A21" s="53"/>
      <c r="B21" s="53"/>
      <c r="C21" s="56">
        <v>61</v>
      </c>
      <c r="D21" s="57" t="s">
        <v>254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</row>
    <row r="22" spans="1:9" s="21" customFormat="1" ht="28.15" customHeight="1" x14ac:dyDescent="0.25">
      <c r="A22" s="53"/>
      <c r="B22" s="53"/>
      <c r="C22" s="56">
        <v>71</v>
      </c>
      <c r="D22" s="57" t="s">
        <v>255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</row>
    <row r="23" spans="1:9" ht="28.15" customHeight="1" x14ac:dyDescent="0.25">
      <c r="A23" s="53"/>
      <c r="B23" s="53"/>
      <c r="C23" s="56">
        <v>81</v>
      </c>
      <c r="D23" s="57" t="s">
        <v>24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</row>
  </sheetData>
  <mergeCells count="5">
    <mergeCell ref="A8:C8"/>
    <mergeCell ref="A7:D7"/>
    <mergeCell ref="A3:I3"/>
    <mergeCell ref="A5:I5"/>
    <mergeCell ref="A1:I1"/>
  </mergeCells>
  <pageMargins left="0.7" right="0.7" top="0.75" bottom="0.75" header="0.3" footer="0.3"/>
  <pageSetup paperSize="9" scale="78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4"/>
  <sheetViews>
    <sheetView workbookViewId="0">
      <selection activeCell="Q13" sqref="Q13"/>
    </sheetView>
  </sheetViews>
  <sheetFormatPr defaultRowHeight="15" x14ac:dyDescent="0.25"/>
  <cols>
    <col min="1" max="1" width="29.7109375" style="40" customWidth="1"/>
    <col min="2" max="2" width="58.7109375" style="40" customWidth="1"/>
    <col min="3" max="4" width="20.7109375" style="45" customWidth="1"/>
    <col min="5" max="5" width="15.5703125" style="45" customWidth="1"/>
    <col min="6" max="240" width="9.140625" style="35"/>
    <col min="241" max="241" width="1.28515625" style="35" customWidth="1"/>
    <col min="242" max="242" width="11.5703125" style="35" customWidth="1"/>
    <col min="243" max="243" width="14.28515625" style="35" customWidth="1"/>
    <col min="244" max="244" width="6.28515625" style="35" customWidth="1"/>
    <col min="245" max="245" width="4" style="35" customWidth="1"/>
    <col min="246" max="246" width="4.85546875" style="35" customWidth="1"/>
    <col min="247" max="247" width="5.28515625" style="35" customWidth="1"/>
    <col min="248" max="248" width="2" style="35" customWidth="1"/>
    <col min="249" max="249" width="12.140625" style="35" customWidth="1"/>
    <col min="250" max="250" width="12" style="35" customWidth="1"/>
    <col min="251" max="251" width="4.7109375" style="35" customWidth="1"/>
    <col min="252" max="252" width="5.28515625" style="35" customWidth="1"/>
    <col min="253" max="253" width="0.140625" style="35" customWidth="1"/>
    <col min="254" max="254" width="1" style="35" customWidth="1"/>
    <col min="255" max="255" width="7" style="35" customWidth="1"/>
    <col min="256" max="256" width="0.85546875" style="35" customWidth="1"/>
    <col min="257" max="257" width="3.28515625" style="35" customWidth="1"/>
    <col min="258" max="258" width="10.28515625" style="35" customWidth="1"/>
    <col min="259" max="259" width="1" style="35" customWidth="1"/>
    <col min="260" max="260" width="0" style="35" hidden="1" customWidth="1"/>
    <col min="261" max="261" width="1.140625" style="35" customWidth="1"/>
    <col min="262" max="496" width="9.140625" style="35"/>
    <col min="497" max="497" width="1.28515625" style="35" customWidth="1"/>
    <col min="498" max="498" width="11.5703125" style="35" customWidth="1"/>
    <col min="499" max="499" width="14.28515625" style="35" customWidth="1"/>
    <col min="500" max="500" width="6.28515625" style="35" customWidth="1"/>
    <col min="501" max="501" width="4" style="35" customWidth="1"/>
    <col min="502" max="502" width="4.85546875" style="35" customWidth="1"/>
    <col min="503" max="503" width="5.28515625" style="35" customWidth="1"/>
    <col min="504" max="504" width="2" style="35" customWidth="1"/>
    <col min="505" max="505" width="12.140625" style="35" customWidth="1"/>
    <col min="506" max="506" width="12" style="35" customWidth="1"/>
    <col min="507" max="507" width="4.7109375" style="35" customWidth="1"/>
    <col min="508" max="508" width="5.28515625" style="35" customWidth="1"/>
    <col min="509" max="509" width="0.140625" style="35" customWidth="1"/>
    <col min="510" max="510" width="1" style="35" customWidth="1"/>
    <col min="511" max="511" width="7" style="35" customWidth="1"/>
    <col min="512" max="512" width="0.85546875" style="35" customWidth="1"/>
    <col min="513" max="513" width="3.28515625" style="35" customWidth="1"/>
    <col min="514" max="514" width="10.28515625" style="35" customWidth="1"/>
    <col min="515" max="515" width="1" style="35" customWidth="1"/>
    <col min="516" max="516" width="0" style="35" hidden="1" customWidth="1"/>
    <col min="517" max="517" width="1.140625" style="35" customWidth="1"/>
    <col min="518" max="752" width="9.140625" style="35"/>
    <col min="753" max="753" width="1.28515625" style="35" customWidth="1"/>
    <col min="754" max="754" width="11.5703125" style="35" customWidth="1"/>
    <col min="755" max="755" width="14.28515625" style="35" customWidth="1"/>
    <col min="756" max="756" width="6.28515625" style="35" customWidth="1"/>
    <col min="757" max="757" width="4" style="35" customWidth="1"/>
    <col min="758" max="758" width="4.85546875" style="35" customWidth="1"/>
    <col min="759" max="759" width="5.28515625" style="35" customWidth="1"/>
    <col min="760" max="760" width="2" style="35" customWidth="1"/>
    <col min="761" max="761" width="12.140625" style="35" customWidth="1"/>
    <col min="762" max="762" width="12" style="35" customWidth="1"/>
    <col min="763" max="763" width="4.7109375" style="35" customWidth="1"/>
    <col min="764" max="764" width="5.28515625" style="35" customWidth="1"/>
    <col min="765" max="765" width="0.140625" style="35" customWidth="1"/>
    <col min="766" max="766" width="1" style="35" customWidth="1"/>
    <col min="767" max="767" width="7" style="35" customWidth="1"/>
    <col min="768" max="768" width="0.85546875" style="35" customWidth="1"/>
    <col min="769" max="769" width="3.28515625" style="35" customWidth="1"/>
    <col min="770" max="770" width="10.28515625" style="35" customWidth="1"/>
    <col min="771" max="771" width="1" style="35" customWidth="1"/>
    <col min="772" max="772" width="0" style="35" hidden="1" customWidth="1"/>
    <col min="773" max="773" width="1.140625" style="35" customWidth="1"/>
    <col min="774" max="1008" width="9.140625" style="35"/>
    <col min="1009" max="1009" width="1.28515625" style="35" customWidth="1"/>
    <col min="1010" max="1010" width="11.5703125" style="35" customWidth="1"/>
    <col min="1011" max="1011" width="14.28515625" style="35" customWidth="1"/>
    <col min="1012" max="1012" width="6.28515625" style="35" customWidth="1"/>
    <col min="1013" max="1013" width="4" style="35" customWidth="1"/>
    <col min="1014" max="1014" width="4.85546875" style="35" customWidth="1"/>
    <col min="1015" max="1015" width="5.28515625" style="35" customWidth="1"/>
    <col min="1016" max="1016" width="2" style="35" customWidth="1"/>
    <col min="1017" max="1017" width="12.140625" style="35" customWidth="1"/>
    <col min="1018" max="1018" width="12" style="35" customWidth="1"/>
    <col min="1019" max="1019" width="4.7109375" style="35" customWidth="1"/>
    <col min="1020" max="1020" width="5.28515625" style="35" customWidth="1"/>
    <col min="1021" max="1021" width="0.140625" style="35" customWidth="1"/>
    <col min="1022" max="1022" width="1" style="35" customWidth="1"/>
    <col min="1023" max="1023" width="7" style="35" customWidth="1"/>
    <col min="1024" max="1024" width="0.85546875" style="35" customWidth="1"/>
    <col min="1025" max="1025" width="3.28515625" style="35" customWidth="1"/>
    <col min="1026" max="1026" width="10.28515625" style="35" customWidth="1"/>
    <col min="1027" max="1027" width="1" style="35" customWidth="1"/>
    <col min="1028" max="1028" width="0" style="35" hidden="1" customWidth="1"/>
    <col min="1029" max="1029" width="1.140625" style="35" customWidth="1"/>
    <col min="1030" max="1264" width="9.140625" style="35"/>
    <col min="1265" max="1265" width="1.28515625" style="35" customWidth="1"/>
    <col min="1266" max="1266" width="11.5703125" style="35" customWidth="1"/>
    <col min="1267" max="1267" width="14.28515625" style="35" customWidth="1"/>
    <col min="1268" max="1268" width="6.28515625" style="35" customWidth="1"/>
    <col min="1269" max="1269" width="4" style="35" customWidth="1"/>
    <col min="1270" max="1270" width="4.85546875" style="35" customWidth="1"/>
    <col min="1271" max="1271" width="5.28515625" style="35" customWidth="1"/>
    <col min="1272" max="1272" width="2" style="35" customWidth="1"/>
    <col min="1273" max="1273" width="12.140625" style="35" customWidth="1"/>
    <col min="1274" max="1274" width="12" style="35" customWidth="1"/>
    <col min="1275" max="1275" width="4.7109375" style="35" customWidth="1"/>
    <col min="1276" max="1276" width="5.28515625" style="35" customWidth="1"/>
    <col min="1277" max="1277" width="0.140625" style="35" customWidth="1"/>
    <col min="1278" max="1278" width="1" style="35" customWidth="1"/>
    <col min="1279" max="1279" width="7" style="35" customWidth="1"/>
    <col min="1280" max="1280" width="0.85546875" style="35" customWidth="1"/>
    <col min="1281" max="1281" width="3.28515625" style="35" customWidth="1"/>
    <col min="1282" max="1282" width="10.28515625" style="35" customWidth="1"/>
    <col min="1283" max="1283" width="1" style="35" customWidth="1"/>
    <col min="1284" max="1284" width="0" style="35" hidden="1" customWidth="1"/>
    <col min="1285" max="1285" width="1.140625" style="35" customWidth="1"/>
    <col min="1286" max="1520" width="9.140625" style="35"/>
    <col min="1521" max="1521" width="1.28515625" style="35" customWidth="1"/>
    <col min="1522" max="1522" width="11.5703125" style="35" customWidth="1"/>
    <col min="1523" max="1523" width="14.28515625" style="35" customWidth="1"/>
    <col min="1524" max="1524" width="6.28515625" style="35" customWidth="1"/>
    <col min="1525" max="1525" width="4" style="35" customWidth="1"/>
    <col min="1526" max="1526" width="4.85546875" style="35" customWidth="1"/>
    <col min="1527" max="1527" width="5.28515625" style="35" customWidth="1"/>
    <col min="1528" max="1528" width="2" style="35" customWidth="1"/>
    <col min="1529" max="1529" width="12.140625" style="35" customWidth="1"/>
    <col min="1530" max="1530" width="12" style="35" customWidth="1"/>
    <col min="1531" max="1531" width="4.7109375" style="35" customWidth="1"/>
    <col min="1532" max="1532" width="5.28515625" style="35" customWidth="1"/>
    <col min="1533" max="1533" width="0.140625" style="35" customWidth="1"/>
    <col min="1534" max="1534" width="1" style="35" customWidth="1"/>
    <col min="1535" max="1535" width="7" style="35" customWidth="1"/>
    <col min="1536" max="1536" width="0.85546875" style="35" customWidth="1"/>
    <col min="1537" max="1537" width="3.28515625" style="35" customWidth="1"/>
    <col min="1538" max="1538" width="10.28515625" style="35" customWidth="1"/>
    <col min="1539" max="1539" width="1" style="35" customWidth="1"/>
    <col min="1540" max="1540" width="0" style="35" hidden="1" customWidth="1"/>
    <col min="1541" max="1541" width="1.140625" style="35" customWidth="1"/>
    <col min="1542" max="1776" width="9.140625" style="35"/>
    <col min="1777" max="1777" width="1.28515625" style="35" customWidth="1"/>
    <col min="1778" max="1778" width="11.5703125" style="35" customWidth="1"/>
    <col min="1779" max="1779" width="14.28515625" style="35" customWidth="1"/>
    <col min="1780" max="1780" width="6.28515625" style="35" customWidth="1"/>
    <col min="1781" max="1781" width="4" style="35" customWidth="1"/>
    <col min="1782" max="1782" width="4.85546875" style="35" customWidth="1"/>
    <col min="1783" max="1783" width="5.28515625" style="35" customWidth="1"/>
    <col min="1784" max="1784" width="2" style="35" customWidth="1"/>
    <col min="1785" max="1785" width="12.140625" style="35" customWidth="1"/>
    <col min="1786" max="1786" width="12" style="35" customWidth="1"/>
    <col min="1787" max="1787" width="4.7109375" style="35" customWidth="1"/>
    <col min="1788" max="1788" width="5.28515625" style="35" customWidth="1"/>
    <col min="1789" max="1789" width="0.140625" style="35" customWidth="1"/>
    <col min="1790" max="1790" width="1" style="35" customWidth="1"/>
    <col min="1791" max="1791" width="7" style="35" customWidth="1"/>
    <col min="1792" max="1792" width="0.85546875" style="35" customWidth="1"/>
    <col min="1793" max="1793" width="3.28515625" style="35" customWidth="1"/>
    <col min="1794" max="1794" width="10.28515625" style="35" customWidth="1"/>
    <col min="1795" max="1795" width="1" style="35" customWidth="1"/>
    <col min="1796" max="1796" width="0" style="35" hidden="1" customWidth="1"/>
    <col min="1797" max="1797" width="1.140625" style="35" customWidth="1"/>
    <col min="1798" max="2032" width="9.140625" style="35"/>
    <col min="2033" max="2033" width="1.28515625" style="35" customWidth="1"/>
    <col min="2034" max="2034" width="11.5703125" style="35" customWidth="1"/>
    <col min="2035" max="2035" width="14.28515625" style="35" customWidth="1"/>
    <col min="2036" max="2036" width="6.28515625" style="35" customWidth="1"/>
    <col min="2037" max="2037" width="4" style="35" customWidth="1"/>
    <col min="2038" max="2038" width="4.85546875" style="35" customWidth="1"/>
    <col min="2039" max="2039" width="5.28515625" style="35" customWidth="1"/>
    <col min="2040" max="2040" width="2" style="35" customWidth="1"/>
    <col min="2041" max="2041" width="12.140625" style="35" customWidth="1"/>
    <col min="2042" max="2042" width="12" style="35" customWidth="1"/>
    <col min="2043" max="2043" width="4.7109375" style="35" customWidth="1"/>
    <col min="2044" max="2044" width="5.28515625" style="35" customWidth="1"/>
    <col min="2045" max="2045" width="0.140625" style="35" customWidth="1"/>
    <col min="2046" max="2046" width="1" style="35" customWidth="1"/>
    <col min="2047" max="2047" width="7" style="35" customWidth="1"/>
    <col min="2048" max="2048" width="0.85546875" style="35" customWidth="1"/>
    <col min="2049" max="2049" width="3.28515625" style="35" customWidth="1"/>
    <col min="2050" max="2050" width="10.28515625" style="35" customWidth="1"/>
    <col min="2051" max="2051" width="1" style="35" customWidth="1"/>
    <col min="2052" max="2052" width="0" style="35" hidden="1" customWidth="1"/>
    <col min="2053" max="2053" width="1.140625" style="35" customWidth="1"/>
    <col min="2054" max="2288" width="9.140625" style="35"/>
    <col min="2289" max="2289" width="1.28515625" style="35" customWidth="1"/>
    <col min="2290" max="2290" width="11.5703125" style="35" customWidth="1"/>
    <col min="2291" max="2291" width="14.28515625" style="35" customWidth="1"/>
    <col min="2292" max="2292" width="6.28515625" style="35" customWidth="1"/>
    <col min="2293" max="2293" width="4" style="35" customWidth="1"/>
    <col min="2294" max="2294" width="4.85546875" style="35" customWidth="1"/>
    <col min="2295" max="2295" width="5.28515625" style="35" customWidth="1"/>
    <col min="2296" max="2296" width="2" style="35" customWidth="1"/>
    <col min="2297" max="2297" width="12.140625" style="35" customWidth="1"/>
    <col min="2298" max="2298" width="12" style="35" customWidth="1"/>
    <col min="2299" max="2299" width="4.7109375" style="35" customWidth="1"/>
    <col min="2300" max="2300" width="5.28515625" style="35" customWidth="1"/>
    <col min="2301" max="2301" width="0.140625" style="35" customWidth="1"/>
    <col min="2302" max="2302" width="1" style="35" customWidth="1"/>
    <col min="2303" max="2303" width="7" style="35" customWidth="1"/>
    <col min="2304" max="2304" width="0.85546875" style="35" customWidth="1"/>
    <col min="2305" max="2305" width="3.28515625" style="35" customWidth="1"/>
    <col min="2306" max="2306" width="10.28515625" style="35" customWidth="1"/>
    <col min="2307" max="2307" width="1" style="35" customWidth="1"/>
    <col min="2308" max="2308" width="0" style="35" hidden="1" customWidth="1"/>
    <col min="2309" max="2309" width="1.140625" style="35" customWidth="1"/>
    <col min="2310" max="2544" width="9.140625" style="35"/>
    <col min="2545" max="2545" width="1.28515625" style="35" customWidth="1"/>
    <col min="2546" max="2546" width="11.5703125" style="35" customWidth="1"/>
    <col min="2547" max="2547" width="14.28515625" style="35" customWidth="1"/>
    <col min="2548" max="2548" width="6.28515625" style="35" customWidth="1"/>
    <col min="2549" max="2549" width="4" style="35" customWidth="1"/>
    <col min="2550" max="2550" width="4.85546875" style="35" customWidth="1"/>
    <col min="2551" max="2551" width="5.28515625" style="35" customWidth="1"/>
    <col min="2552" max="2552" width="2" style="35" customWidth="1"/>
    <col min="2553" max="2553" width="12.140625" style="35" customWidth="1"/>
    <col min="2554" max="2554" width="12" style="35" customWidth="1"/>
    <col min="2555" max="2555" width="4.7109375" style="35" customWidth="1"/>
    <col min="2556" max="2556" width="5.28515625" style="35" customWidth="1"/>
    <col min="2557" max="2557" width="0.140625" style="35" customWidth="1"/>
    <col min="2558" max="2558" width="1" style="35" customWidth="1"/>
    <col min="2559" max="2559" width="7" style="35" customWidth="1"/>
    <col min="2560" max="2560" width="0.85546875" style="35" customWidth="1"/>
    <col min="2561" max="2561" width="3.28515625" style="35" customWidth="1"/>
    <col min="2562" max="2562" width="10.28515625" style="35" customWidth="1"/>
    <col min="2563" max="2563" width="1" style="35" customWidth="1"/>
    <col min="2564" max="2564" width="0" style="35" hidden="1" customWidth="1"/>
    <col min="2565" max="2565" width="1.140625" style="35" customWidth="1"/>
    <col min="2566" max="2800" width="9.140625" style="35"/>
    <col min="2801" max="2801" width="1.28515625" style="35" customWidth="1"/>
    <col min="2802" max="2802" width="11.5703125" style="35" customWidth="1"/>
    <col min="2803" max="2803" width="14.28515625" style="35" customWidth="1"/>
    <col min="2804" max="2804" width="6.28515625" style="35" customWidth="1"/>
    <col min="2805" max="2805" width="4" style="35" customWidth="1"/>
    <col min="2806" max="2806" width="4.85546875" style="35" customWidth="1"/>
    <col min="2807" max="2807" width="5.28515625" style="35" customWidth="1"/>
    <col min="2808" max="2808" width="2" style="35" customWidth="1"/>
    <col min="2809" max="2809" width="12.140625" style="35" customWidth="1"/>
    <col min="2810" max="2810" width="12" style="35" customWidth="1"/>
    <col min="2811" max="2811" width="4.7109375" style="35" customWidth="1"/>
    <col min="2812" max="2812" width="5.28515625" style="35" customWidth="1"/>
    <col min="2813" max="2813" width="0.140625" style="35" customWidth="1"/>
    <col min="2814" max="2814" width="1" style="35" customWidth="1"/>
    <col min="2815" max="2815" width="7" style="35" customWidth="1"/>
    <col min="2816" max="2816" width="0.85546875" style="35" customWidth="1"/>
    <col min="2817" max="2817" width="3.28515625" style="35" customWidth="1"/>
    <col min="2818" max="2818" width="10.28515625" style="35" customWidth="1"/>
    <col min="2819" max="2819" width="1" style="35" customWidth="1"/>
    <col min="2820" max="2820" width="0" style="35" hidden="1" customWidth="1"/>
    <col min="2821" max="2821" width="1.140625" style="35" customWidth="1"/>
    <col min="2822" max="3056" width="9.140625" style="35"/>
    <col min="3057" max="3057" width="1.28515625" style="35" customWidth="1"/>
    <col min="3058" max="3058" width="11.5703125" style="35" customWidth="1"/>
    <col min="3059" max="3059" width="14.28515625" style="35" customWidth="1"/>
    <col min="3060" max="3060" width="6.28515625" style="35" customWidth="1"/>
    <col min="3061" max="3061" width="4" style="35" customWidth="1"/>
    <col min="3062" max="3062" width="4.85546875" style="35" customWidth="1"/>
    <col min="3063" max="3063" width="5.28515625" style="35" customWidth="1"/>
    <col min="3064" max="3064" width="2" style="35" customWidth="1"/>
    <col min="3065" max="3065" width="12.140625" style="35" customWidth="1"/>
    <col min="3066" max="3066" width="12" style="35" customWidth="1"/>
    <col min="3067" max="3067" width="4.7109375" style="35" customWidth="1"/>
    <col min="3068" max="3068" width="5.28515625" style="35" customWidth="1"/>
    <col min="3069" max="3069" width="0.140625" style="35" customWidth="1"/>
    <col min="3070" max="3070" width="1" style="35" customWidth="1"/>
    <col min="3071" max="3071" width="7" style="35" customWidth="1"/>
    <col min="3072" max="3072" width="0.85546875" style="35" customWidth="1"/>
    <col min="3073" max="3073" width="3.28515625" style="35" customWidth="1"/>
    <col min="3074" max="3074" width="10.28515625" style="35" customWidth="1"/>
    <col min="3075" max="3075" width="1" style="35" customWidth="1"/>
    <col min="3076" max="3076" width="0" style="35" hidden="1" customWidth="1"/>
    <col min="3077" max="3077" width="1.140625" style="35" customWidth="1"/>
    <col min="3078" max="3312" width="9.140625" style="35"/>
    <col min="3313" max="3313" width="1.28515625" style="35" customWidth="1"/>
    <col min="3314" max="3314" width="11.5703125" style="35" customWidth="1"/>
    <col min="3315" max="3315" width="14.28515625" style="35" customWidth="1"/>
    <col min="3316" max="3316" width="6.28515625" style="35" customWidth="1"/>
    <col min="3317" max="3317" width="4" style="35" customWidth="1"/>
    <col min="3318" max="3318" width="4.85546875" style="35" customWidth="1"/>
    <col min="3319" max="3319" width="5.28515625" style="35" customWidth="1"/>
    <col min="3320" max="3320" width="2" style="35" customWidth="1"/>
    <col min="3321" max="3321" width="12.140625" style="35" customWidth="1"/>
    <col min="3322" max="3322" width="12" style="35" customWidth="1"/>
    <col min="3323" max="3323" width="4.7109375" style="35" customWidth="1"/>
    <col min="3324" max="3324" width="5.28515625" style="35" customWidth="1"/>
    <col min="3325" max="3325" width="0.140625" style="35" customWidth="1"/>
    <col min="3326" max="3326" width="1" style="35" customWidth="1"/>
    <col min="3327" max="3327" width="7" style="35" customWidth="1"/>
    <col min="3328" max="3328" width="0.85546875" style="35" customWidth="1"/>
    <col min="3329" max="3329" width="3.28515625" style="35" customWidth="1"/>
    <col min="3330" max="3330" width="10.28515625" style="35" customWidth="1"/>
    <col min="3331" max="3331" width="1" style="35" customWidth="1"/>
    <col min="3332" max="3332" width="0" style="35" hidden="1" customWidth="1"/>
    <col min="3333" max="3333" width="1.140625" style="35" customWidth="1"/>
    <col min="3334" max="3568" width="9.140625" style="35"/>
    <col min="3569" max="3569" width="1.28515625" style="35" customWidth="1"/>
    <col min="3570" max="3570" width="11.5703125" style="35" customWidth="1"/>
    <col min="3571" max="3571" width="14.28515625" style="35" customWidth="1"/>
    <col min="3572" max="3572" width="6.28515625" style="35" customWidth="1"/>
    <col min="3573" max="3573" width="4" style="35" customWidth="1"/>
    <col min="3574" max="3574" width="4.85546875" style="35" customWidth="1"/>
    <col min="3575" max="3575" width="5.28515625" style="35" customWidth="1"/>
    <col min="3576" max="3576" width="2" style="35" customWidth="1"/>
    <col min="3577" max="3577" width="12.140625" style="35" customWidth="1"/>
    <col min="3578" max="3578" width="12" style="35" customWidth="1"/>
    <col min="3579" max="3579" width="4.7109375" style="35" customWidth="1"/>
    <col min="3580" max="3580" width="5.28515625" style="35" customWidth="1"/>
    <col min="3581" max="3581" width="0.140625" style="35" customWidth="1"/>
    <col min="3582" max="3582" width="1" style="35" customWidth="1"/>
    <col min="3583" max="3583" width="7" style="35" customWidth="1"/>
    <col min="3584" max="3584" width="0.85546875" style="35" customWidth="1"/>
    <col min="3585" max="3585" width="3.28515625" style="35" customWidth="1"/>
    <col min="3586" max="3586" width="10.28515625" style="35" customWidth="1"/>
    <col min="3587" max="3587" width="1" style="35" customWidth="1"/>
    <col min="3588" max="3588" width="0" style="35" hidden="1" customWidth="1"/>
    <col min="3589" max="3589" width="1.140625" style="35" customWidth="1"/>
    <col min="3590" max="3824" width="9.140625" style="35"/>
    <col min="3825" max="3825" width="1.28515625" style="35" customWidth="1"/>
    <col min="3826" max="3826" width="11.5703125" style="35" customWidth="1"/>
    <col min="3827" max="3827" width="14.28515625" style="35" customWidth="1"/>
    <col min="3828" max="3828" width="6.28515625" style="35" customWidth="1"/>
    <col min="3829" max="3829" width="4" style="35" customWidth="1"/>
    <col min="3830" max="3830" width="4.85546875" style="35" customWidth="1"/>
    <col min="3831" max="3831" width="5.28515625" style="35" customWidth="1"/>
    <col min="3832" max="3832" width="2" style="35" customWidth="1"/>
    <col min="3833" max="3833" width="12.140625" style="35" customWidth="1"/>
    <col min="3834" max="3834" width="12" style="35" customWidth="1"/>
    <col min="3835" max="3835" width="4.7109375" style="35" customWidth="1"/>
    <col min="3836" max="3836" width="5.28515625" style="35" customWidth="1"/>
    <col min="3837" max="3837" width="0.140625" style="35" customWidth="1"/>
    <col min="3838" max="3838" width="1" style="35" customWidth="1"/>
    <col min="3839" max="3839" width="7" style="35" customWidth="1"/>
    <col min="3840" max="3840" width="0.85546875" style="35" customWidth="1"/>
    <col min="3841" max="3841" width="3.28515625" style="35" customWidth="1"/>
    <col min="3842" max="3842" width="10.28515625" style="35" customWidth="1"/>
    <col min="3843" max="3843" width="1" style="35" customWidth="1"/>
    <col min="3844" max="3844" width="0" style="35" hidden="1" customWidth="1"/>
    <col min="3845" max="3845" width="1.140625" style="35" customWidth="1"/>
    <col min="3846" max="4080" width="9.140625" style="35"/>
    <col min="4081" max="4081" width="1.28515625" style="35" customWidth="1"/>
    <col min="4082" max="4082" width="11.5703125" style="35" customWidth="1"/>
    <col min="4083" max="4083" width="14.28515625" style="35" customWidth="1"/>
    <col min="4084" max="4084" width="6.28515625" style="35" customWidth="1"/>
    <col min="4085" max="4085" width="4" style="35" customWidth="1"/>
    <col min="4086" max="4086" width="4.85546875" style="35" customWidth="1"/>
    <col min="4087" max="4087" width="5.28515625" style="35" customWidth="1"/>
    <col min="4088" max="4088" width="2" style="35" customWidth="1"/>
    <col min="4089" max="4089" width="12.140625" style="35" customWidth="1"/>
    <col min="4090" max="4090" width="12" style="35" customWidth="1"/>
    <col min="4091" max="4091" width="4.7109375" style="35" customWidth="1"/>
    <col min="4092" max="4092" width="5.28515625" style="35" customWidth="1"/>
    <col min="4093" max="4093" width="0.140625" style="35" customWidth="1"/>
    <col min="4094" max="4094" width="1" style="35" customWidth="1"/>
    <col min="4095" max="4095" width="7" style="35" customWidth="1"/>
    <col min="4096" max="4096" width="0.85546875" style="35" customWidth="1"/>
    <col min="4097" max="4097" width="3.28515625" style="35" customWidth="1"/>
    <col min="4098" max="4098" width="10.28515625" style="35" customWidth="1"/>
    <col min="4099" max="4099" width="1" style="35" customWidth="1"/>
    <col min="4100" max="4100" width="0" style="35" hidden="1" customWidth="1"/>
    <col min="4101" max="4101" width="1.140625" style="35" customWidth="1"/>
    <col min="4102" max="4336" width="9.140625" style="35"/>
    <col min="4337" max="4337" width="1.28515625" style="35" customWidth="1"/>
    <col min="4338" max="4338" width="11.5703125" style="35" customWidth="1"/>
    <col min="4339" max="4339" width="14.28515625" style="35" customWidth="1"/>
    <col min="4340" max="4340" width="6.28515625" style="35" customWidth="1"/>
    <col min="4341" max="4341" width="4" style="35" customWidth="1"/>
    <col min="4342" max="4342" width="4.85546875" style="35" customWidth="1"/>
    <col min="4343" max="4343" width="5.28515625" style="35" customWidth="1"/>
    <col min="4344" max="4344" width="2" style="35" customWidth="1"/>
    <col min="4345" max="4345" width="12.140625" style="35" customWidth="1"/>
    <col min="4346" max="4346" width="12" style="35" customWidth="1"/>
    <col min="4347" max="4347" width="4.7109375" style="35" customWidth="1"/>
    <col min="4348" max="4348" width="5.28515625" style="35" customWidth="1"/>
    <col min="4349" max="4349" width="0.140625" style="35" customWidth="1"/>
    <col min="4350" max="4350" width="1" style="35" customWidth="1"/>
    <col min="4351" max="4351" width="7" style="35" customWidth="1"/>
    <col min="4352" max="4352" width="0.85546875" style="35" customWidth="1"/>
    <col min="4353" max="4353" width="3.28515625" style="35" customWidth="1"/>
    <col min="4354" max="4354" width="10.28515625" style="35" customWidth="1"/>
    <col min="4355" max="4355" width="1" style="35" customWidth="1"/>
    <col min="4356" max="4356" width="0" style="35" hidden="1" customWidth="1"/>
    <col min="4357" max="4357" width="1.140625" style="35" customWidth="1"/>
    <col min="4358" max="4592" width="9.140625" style="35"/>
    <col min="4593" max="4593" width="1.28515625" style="35" customWidth="1"/>
    <col min="4594" max="4594" width="11.5703125" style="35" customWidth="1"/>
    <col min="4595" max="4595" width="14.28515625" style="35" customWidth="1"/>
    <col min="4596" max="4596" width="6.28515625" style="35" customWidth="1"/>
    <col min="4597" max="4597" width="4" style="35" customWidth="1"/>
    <col min="4598" max="4598" width="4.85546875" style="35" customWidth="1"/>
    <col min="4599" max="4599" width="5.28515625" style="35" customWidth="1"/>
    <col min="4600" max="4600" width="2" style="35" customWidth="1"/>
    <col min="4601" max="4601" width="12.140625" style="35" customWidth="1"/>
    <col min="4602" max="4602" width="12" style="35" customWidth="1"/>
    <col min="4603" max="4603" width="4.7109375" style="35" customWidth="1"/>
    <col min="4604" max="4604" width="5.28515625" style="35" customWidth="1"/>
    <col min="4605" max="4605" width="0.140625" style="35" customWidth="1"/>
    <col min="4606" max="4606" width="1" style="35" customWidth="1"/>
    <col min="4607" max="4607" width="7" style="35" customWidth="1"/>
    <col min="4608" max="4608" width="0.85546875" style="35" customWidth="1"/>
    <col min="4609" max="4609" width="3.28515625" style="35" customWidth="1"/>
    <col min="4610" max="4610" width="10.28515625" style="35" customWidth="1"/>
    <col min="4611" max="4611" width="1" style="35" customWidth="1"/>
    <col min="4612" max="4612" width="0" style="35" hidden="1" customWidth="1"/>
    <col min="4613" max="4613" width="1.140625" style="35" customWidth="1"/>
    <col min="4614" max="4848" width="9.140625" style="35"/>
    <col min="4849" max="4849" width="1.28515625" style="35" customWidth="1"/>
    <col min="4850" max="4850" width="11.5703125" style="35" customWidth="1"/>
    <col min="4851" max="4851" width="14.28515625" style="35" customWidth="1"/>
    <col min="4852" max="4852" width="6.28515625" style="35" customWidth="1"/>
    <col min="4853" max="4853" width="4" style="35" customWidth="1"/>
    <col min="4854" max="4854" width="4.85546875" style="35" customWidth="1"/>
    <col min="4855" max="4855" width="5.28515625" style="35" customWidth="1"/>
    <col min="4856" max="4856" width="2" style="35" customWidth="1"/>
    <col min="4857" max="4857" width="12.140625" style="35" customWidth="1"/>
    <col min="4858" max="4858" width="12" style="35" customWidth="1"/>
    <col min="4859" max="4859" width="4.7109375" style="35" customWidth="1"/>
    <col min="4860" max="4860" width="5.28515625" style="35" customWidth="1"/>
    <col min="4861" max="4861" width="0.140625" style="35" customWidth="1"/>
    <col min="4862" max="4862" width="1" style="35" customWidth="1"/>
    <col min="4863" max="4863" width="7" style="35" customWidth="1"/>
    <col min="4864" max="4864" width="0.85546875" style="35" customWidth="1"/>
    <col min="4865" max="4865" width="3.28515625" style="35" customWidth="1"/>
    <col min="4866" max="4866" width="10.28515625" style="35" customWidth="1"/>
    <col min="4867" max="4867" width="1" style="35" customWidth="1"/>
    <col min="4868" max="4868" width="0" style="35" hidden="1" customWidth="1"/>
    <col min="4869" max="4869" width="1.140625" style="35" customWidth="1"/>
    <col min="4870" max="5104" width="9.140625" style="35"/>
    <col min="5105" max="5105" width="1.28515625" style="35" customWidth="1"/>
    <col min="5106" max="5106" width="11.5703125" style="35" customWidth="1"/>
    <col min="5107" max="5107" width="14.28515625" style="35" customWidth="1"/>
    <col min="5108" max="5108" width="6.28515625" style="35" customWidth="1"/>
    <col min="5109" max="5109" width="4" style="35" customWidth="1"/>
    <col min="5110" max="5110" width="4.85546875" style="35" customWidth="1"/>
    <col min="5111" max="5111" width="5.28515625" style="35" customWidth="1"/>
    <col min="5112" max="5112" width="2" style="35" customWidth="1"/>
    <col min="5113" max="5113" width="12.140625" style="35" customWidth="1"/>
    <col min="5114" max="5114" width="12" style="35" customWidth="1"/>
    <col min="5115" max="5115" width="4.7109375" style="35" customWidth="1"/>
    <col min="5116" max="5116" width="5.28515625" style="35" customWidth="1"/>
    <col min="5117" max="5117" width="0.140625" style="35" customWidth="1"/>
    <col min="5118" max="5118" width="1" style="35" customWidth="1"/>
    <col min="5119" max="5119" width="7" style="35" customWidth="1"/>
    <col min="5120" max="5120" width="0.85546875" style="35" customWidth="1"/>
    <col min="5121" max="5121" width="3.28515625" style="35" customWidth="1"/>
    <col min="5122" max="5122" width="10.28515625" style="35" customWidth="1"/>
    <col min="5123" max="5123" width="1" style="35" customWidth="1"/>
    <col min="5124" max="5124" width="0" style="35" hidden="1" customWidth="1"/>
    <col min="5125" max="5125" width="1.140625" style="35" customWidth="1"/>
    <col min="5126" max="5360" width="9.140625" style="35"/>
    <col min="5361" max="5361" width="1.28515625" style="35" customWidth="1"/>
    <col min="5362" max="5362" width="11.5703125" style="35" customWidth="1"/>
    <col min="5363" max="5363" width="14.28515625" style="35" customWidth="1"/>
    <col min="5364" max="5364" width="6.28515625" style="35" customWidth="1"/>
    <col min="5365" max="5365" width="4" style="35" customWidth="1"/>
    <col min="5366" max="5366" width="4.85546875" style="35" customWidth="1"/>
    <col min="5367" max="5367" width="5.28515625" style="35" customWidth="1"/>
    <col min="5368" max="5368" width="2" style="35" customWidth="1"/>
    <col min="5369" max="5369" width="12.140625" style="35" customWidth="1"/>
    <col min="5370" max="5370" width="12" style="35" customWidth="1"/>
    <col min="5371" max="5371" width="4.7109375" style="35" customWidth="1"/>
    <col min="5372" max="5372" width="5.28515625" style="35" customWidth="1"/>
    <col min="5373" max="5373" width="0.140625" style="35" customWidth="1"/>
    <col min="5374" max="5374" width="1" style="35" customWidth="1"/>
    <col min="5375" max="5375" width="7" style="35" customWidth="1"/>
    <col min="5376" max="5376" width="0.85546875" style="35" customWidth="1"/>
    <col min="5377" max="5377" width="3.28515625" style="35" customWidth="1"/>
    <col min="5378" max="5378" width="10.28515625" style="35" customWidth="1"/>
    <col min="5379" max="5379" width="1" style="35" customWidth="1"/>
    <col min="5380" max="5380" width="0" style="35" hidden="1" customWidth="1"/>
    <col min="5381" max="5381" width="1.140625" style="35" customWidth="1"/>
    <col min="5382" max="5616" width="9.140625" style="35"/>
    <col min="5617" max="5617" width="1.28515625" style="35" customWidth="1"/>
    <col min="5618" max="5618" width="11.5703125" style="35" customWidth="1"/>
    <col min="5619" max="5619" width="14.28515625" style="35" customWidth="1"/>
    <col min="5620" max="5620" width="6.28515625" style="35" customWidth="1"/>
    <col min="5621" max="5621" width="4" style="35" customWidth="1"/>
    <col min="5622" max="5622" width="4.85546875" style="35" customWidth="1"/>
    <col min="5623" max="5623" width="5.28515625" style="35" customWidth="1"/>
    <col min="5624" max="5624" width="2" style="35" customWidth="1"/>
    <col min="5625" max="5625" width="12.140625" style="35" customWidth="1"/>
    <col min="5626" max="5626" width="12" style="35" customWidth="1"/>
    <col min="5627" max="5627" width="4.7109375" style="35" customWidth="1"/>
    <col min="5628" max="5628" width="5.28515625" style="35" customWidth="1"/>
    <col min="5629" max="5629" width="0.140625" style="35" customWidth="1"/>
    <col min="5630" max="5630" width="1" style="35" customWidth="1"/>
    <col min="5631" max="5631" width="7" style="35" customWidth="1"/>
    <col min="5632" max="5632" width="0.85546875" style="35" customWidth="1"/>
    <col min="5633" max="5633" width="3.28515625" style="35" customWidth="1"/>
    <col min="5634" max="5634" width="10.28515625" style="35" customWidth="1"/>
    <col min="5635" max="5635" width="1" style="35" customWidth="1"/>
    <col min="5636" max="5636" width="0" style="35" hidden="1" customWidth="1"/>
    <col min="5637" max="5637" width="1.140625" style="35" customWidth="1"/>
    <col min="5638" max="5872" width="9.140625" style="35"/>
    <col min="5873" max="5873" width="1.28515625" style="35" customWidth="1"/>
    <col min="5874" max="5874" width="11.5703125" style="35" customWidth="1"/>
    <col min="5875" max="5875" width="14.28515625" style="35" customWidth="1"/>
    <col min="5876" max="5876" width="6.28515625" style="35" customWidth="1"/>
    <col min="5877" max="5877" width="4" style="35" customWidth="1"/>
    <col min="5878" max="5878" width="4.85546875" style="35" customWidth="1"/>
    <col min="5879" max="5879" width="5.28515625" style="35" customWidth="1"/>
    <col min="5880" max="5880" width="2" style="35" customWidth="1"/>
    <col min="5881" max="5881" width="12.140625" style="35" customWidth="1"/>
    <col min="5882" max="5882" width="12" style="35" customWidth="1"/>
    <col min="5883" max="5883" width="4.7109375" style="35" customWidth="1"/>
    <col min="5884" max="5884" width="5.28515625" style="35" customWidth="1"/>
    <col min="5885" max="5885" width="0.140625" style="35" customWidth="1"/>
    <col min="5886" max="5886" width="1" style="35" customWidth="1"/>
    <col min="5887" max="5887" width="7" style="35" customWidth="1"/>
    <col min="5888" max="5888" width="0.85546875" style="35" customWidth="1"/>
    <col min="5889" max="5889" width="3.28515625" style="35" customWidth="1"/>
    <col min="5890" max="5890" width="10.28515625" style="35" customWidth="1"/>
    <col min="5891" max="5891" width="1" style="35" customWidth="1"/>
    <col min="5892" max="5892" width="0" style="35" hidden="1" customWidth="1"/>
    <col min="5893" max="5893" width="1.140625" style="35" customWidth="1"/>
    <col min="5894" max="6128" width="9.140625" style="35"/>
    <col min="6129" max="6129" width="1.28515625" style="35" customWidth="1"/>
    <col min="6130" max="6130" width="11.5703125" style="35" customWidth="1"/>
    <col min="6131" max="6131" width="14.28515625" style="35" customWidth="1"/>
    <col min="6132" max="6132" width="6.28515625" style="35" customWidth="1"/>
    <col min="6133" max="6133" width="4" style="35" customWidth="1"/>
    <col min="6134" max="6134" width="4.85546875" style="35" customWidth="1"/>
    <col min="6135" max="6135" width="5.28515625" style="35" customWidth="1"/>
    <col min="6136" max="6136" width="2" style="35" customWidth="1"/>
    <col min="6137" max="6137" width="12.140625" style="35" customWidth="1"/>
    <col min="6138" max="6138" width="12" style="35" customWidth="1"/>
    <col min="6139" max="6139" width="4.7109375" style="35" customWidth="1"/>
    <col min="6140" max="6140" width="5.28515625" style="35" customWidth="1"/>
    <col min="6141" max="6141" width="0.140625" style="35" customWidth="1"/>
    <col min="6142" max="6142" width="1" style="35" customWidth="1"/>
    <col min="6143" max="6143" width="7" style="35" customWidth="1"/>
    <col min="6144" max="6144" width="0.85546875" style="35" customWidth="1"/>
    <col min="6145" max="6145" width="3.28515625" style="35" customWidth="1"/>
    <col min="6146" max="6146" width="10.28515625" style="35" customWidth="1"/>
    <col min="6147" max="6147" width="1" style="35" customWidth="1"/>
    <col min="6148" max="6148" width="0" style="35" hidden="1" customWidth="1"/>
    <col min="6149" max="6149" width="1.140625" style="35" customWidth="1"/>
    <col min="6150" max="6384" width="9.140625" style="35"/>
    <col min="6385" max="6385" width="1.28515625" style="35" customWidth="1"/>
    <col min="6386" max="6386" width="11.5703125" style="35" customWidth="1"/>
    <col min="6387" max="6387" width="14.28515625" style="35" customWidth="1"/>
    <col min="6388" max="6388" width="6.28515625" style="35" customWidth="1"/>
    <col min="6389" max="6389" width="4" style="35" customWidth="1"/>
    <col min="6390" max="6390" width="4.85546875" style="35" customWidth="1"/>
    <col min="6391" max="6391" width="5.28515625" style="35" customWidth="1"/>
    <col min="6392" max="6392" width="2" style="35" customWidth="1"/>
    <col min="6393" max="6393" width="12.140625" style="35" customWidth="1"/>
    <col min="6394" max="6394" width="12" style="35" customWidth="1"/>
    <col min="6395" max="6395" width="4.7109375" style="35" customWidth="1"/>
    <col min="6396" max="6396" width="5.28515625" style="35" customWidth="1"/>
    <col min="6397" max="6397" width="0.140625" style="35" customWidth="1"/>
    <col min="6398" max="6398" width="1" style="35" customWidth="1"/>
    <col min="6399" max="6399" width="7" style="35" customWidth="1"/>
    <col min="6400" max="6400" width="0.85546875" style="35" customWidth="1"/>
    <col min="6401" max="6401" width="3.28515625" style="35" customWidth="1"/>
    <col min="6402" max="6402" width="10.28515625" style="35" customWidth="1"/>
    <col min="6403" max="6403" width="1" style="35" customWidth="1"/>
    <col min="6404" max="6404" width="0" style="35" hidden="1" customWidth="1"/>
    <col min="6405" max="6405" width="1.140625" style="35" customWidth="1"/>
    <col min="6406" max="6640" width="9.140625" style="35"/>
    <col min="6641" max="6641" width="1.28515625" style="35" customWidth="1"/>
    <col min="6642" max="6642" width="11.5703125" style="35" customWidth="1"/>
    <col min="6643" max="6643" width="14.28515625" style="35" customWidth="1"/>
    <col min="6644" max="6644" width="6.28515625" style="35" customWidth="1"/>
    <col min="6645" max="6645" width="4" style="35" customWidth="1"/>
    <col min="6646" max="6646" width="4.85546875" style="35" customWidth="1"/>
    <col min="6647" max="6647" width="5.28515625" style="35" customWidth="1"/>
    <col min="6648" max="6648" width="2" style="35" customWidth="1"/>
    <col min="6649" max="6649" width="12.140625" style="35" customWidth="1"/>
    <col min="6650" max="6650" width="12" style="35" customWidth="1"/>
    <col min="6651" max="6651" width="4.7109375" style="35" customWidth="1"/>
    <col min="6652" max="6652" width="5.28515625" style="35" customWidth="1"/>
    <col min="6653" max="6653" width="0.140625" style="35" customWidth="1"/>
    <col min="6654" max="6654" width="1" style="35" customWidth="1"/>
    <col min="6655" max="6655" width="7" style="35" customWidth="1"/>
    <col min="6656" max="6656" width="0.85546875" style="35" customWidth="1"/>
    <col min="6657" max="6657" width="3.28515625" style="35" customWidth="1"/>
    <col min="6658" max="6658" width="10.28515625" style="35" customWidth="1"/>
    <col min="6659" max="6659" width="1" style="35" customWidth="1"/>
    <col min="6660" max="6660" width="0" style="35" hidden="1" customWidth="1"/>
    <col min="6661" max="6661" width="1.140625" style="35" customWidth="1"/>
    <col min="6662" max="6896" width="9.140625" style="35"/>
    <col min="6897" max="6897" width="1.28515625" style="35" customWidth="1"/>
    <col min="6898" max="6898" width="11.5703125" style="35" customWidth="1"/>
    <col min="6899" max="6899" width="14.28515625" style="35" customWidth="1"/>
    <col min="6900" max="6900" width="6.28515625" style="35" customWidth="1"/>
    <col min="6901" max="6901" width="4" style="35" customWidth="1"/>
    <col min="6902" max="6902" width="4.85546875" style="35" customWidth="1"/>
    <col min="6903" max="6903" width="5.28515625" style="35" customWidth="1"/>
    <col min="6904" max="6904" width="2" style="35" customWidth="1"/>
    <col min="6905" max="6905" width="12.140625" style="35" customWidth="1"/>
    <col min="6906" max="6906" width="12" style="35" customWidth="1"/>
    <col min="6907" max="6907" width="4.7109375" style="35" customWidth="1"/>
    <col min="6908" max="6908" width="5.28515625" style="35" customWidth="1"/>
    <col min="6909" max="6909" width="0.140625" style="35" customWidth="1"/>
    <col min="6910" max="6910" width="1" style="35" customWidth="1"/>
    <col min="6911" max="6911" width="7" style="35" customWidth="1"/>
    <col min="6912" max="6912" width="0.85546875" style="35" customWidth="1"/>
    <col min="6913" max="6913" width="3.28515625" style="35" customWidth="1"/>
    <col min="6914" max="6914" width="10.28515625" style="35" customWidth="1"/>
    <col min="6915" max="6915" width="1" style="35" customWidth="1"/>
    <col min="6916" max="6916" width="0" style="35" hidden="1" customWidth="1"/>
    <col min="6917" max="6917" width="1.140625" style="35" customWidth="1"/>
    <col min="6918" max="7152" width="9.140625" style="35"/>
    <col min="7153" max="7153" width="1.28515625" style="35" customWidth="1"/>
    <col min="7154" max="7154" width="11.5703125" style="35" customWidth="1"/>
    <col min="7155" max="7155" width="14.28515625" style="35" customWidth="1"/>
    <col min="7156" max="7156" width="6.28515625" style="35" customWidth="1"/>
    <col min="7157" max="7157" width="4" style="35" customWidth="1"/>
    <col min="7158" max="7158" width="4.85546875" style="35" customWidth="1"/>
    <col min="7159" max="7159" width="5.28515625" style="35" customWidth="1"/>
    <col min="7160" max="7160" width="2" style="35" customWidth="1"/>
    <col min="7161" max="7161" width="12.140625" style="35" customWidth="1"/>
    <col min="7162" max="7162" width="12" style="35" customWidth="1"/>
    <col min="7163" max="7163" width="4.7109375" style="35" customWidth="1"/>
    <col min="7164" max="7164" width="5.28515625" style="35" customWidth="1"/>
    <col min="7165" max="7165" width="0.140625" style="35" customWidth="1"/>
    <col min="7166" max="7166" width="1" style="35" customWidth="1"/>
    <col min="7167" max="7167" width="7" style="35" customWidth="1"/>
    <col min="7168" max="7168" width="0.85546875" style="35" customWidth="1"/>
    <col min="7169" max="7169" width="3.28515625" style="35" customWidth="1"/>
    <col min="7170" max="7170" width="10.28515625" style="35" customWidth="1"/>
    <col min="7171" max="7171" width="1" style="35" customWidth="1"/>
    <col min="7172" max="7172" width="0" style="35" hidden="1" customWidth="1"/>
    <col min="7173" max="7173" width="1.140625" style="35" customWidth="1"/>
    <col min="7174" max="7408" width="9.140625" style="35"/>
    <col min="7409" max="7409" width="1.28515625" style="35" customWidth="1"/>
    <col min="7410" max="7410" width="11.5703125" style="35" customWidth="1"/>
    <col min="7411" max="7411" width="14.28515625" style="35" customWidth="1"/>
    <col min="7412" max="7412" width="6.28515625" style="35" customWidth="1"/>
    <col min="7413" max="7413" width="4" style="35" customWidth="1"/>
    <col min="7414" max="7414" width="4.85546875" style="35" customWidth="1"/>
    <col min="7415" max="7415" width="5.28515625" style="35" customWidth="1"/>
    <col min="7416" max="7416" width="2" style="35" customWidth="1"/>
    <col min="7417" max="7417" width="12.140625" style="35" customWidth="1"/>
    <col min="7418" max="7418" width="12" style="35" customWidth="1"/>
    <col min="7419" max="7419" width="4.7109375" style="35" customWidth="1"/>
    <col min="7420" max="7420" width="5.28515625" style="35" customWidth="1"/>
    <col min="7421" max="7421" width="0.140625" style="35" customWidth="1"/>
    <col min="7422" max="7422" width="1" style="35" customWidth="1"/>
    <col min="7423" max="7423" width="7" style="35" customWidth="1"/>
    <col min="7424" max="7424" width="0.85546875" style="35" customWidth="1"/>
    <col min="7425" max="7425" width="3.28515625" style="35" customWidth="1"/>
    <col min="7426" max="7426" width="10.28515625" style="35" customWidth="1"/>
    <col min="7427" max="7427" width="1" style="35" customWidth="1"/>
    <col min="7428" max="7428" width="0" style="35" hidden="1" customWidth="1"/>
    <col min="7429" max="7429" width="1.140625" style="35" customWidth="1"/>
    <col min="7430" max="7664" width="9.140625" style="35"/>
    <col min="7665" max="7665" width="1.28515625" style="35" customWidth="1"/>
    <col min="7666" max="7666" width="11.5703125" style="35" customWidth="1"/>
    <col min="7667" max="7667" width="14.28515625" style="35" customWidth="1"/>
    <col min="7668" max="7668" width="6.28515625" style="35" customWidth="1"/>
    <col min="7669" max="7669" width="4" style="35" customWidth="1"/>
    <col min="7670" max="7670" width="4.85546875" style="35" customWidth="1"/>
    <col min="7671" max="7671" width="5.28515625" style="35" customWidth="1"/>
    <col min="7672" max="7672" width="2" style="35" customWidth="1"/>
    <col min="7673" max="7673" width="12.140625" style="35" customWidth="1"/>
    <col min="7674" max="7674" width="12" style="35" customWidth="1"/>
    <col min="7675" max="7675" width="4.7109375" style="35" customWidth="1"/>
    <col min="7676" max="7676" width="5.28515625" style="35" customWidth="1"/>
    <col min="7677" max="7677" width="0.140625" style="35" customWidth="1"/>
    <col min="7678" max="7678" width="1" style="35" customWidth="1"/>
    <col min="7679" max="7679" width="7" style="35" customWidth="1"/>
    <col min="7680" max="7680" width="0.85546875" style="35" customWidth="1"/>
    <col min="7681" max="7681" width="3.28515625" style="35" customWidth="1"/>
    <col min="7682" max="7682" width="10.28515625" style="35" customWidth="1"/>
    <col min="7683" max="7683" width="1" style="35" customWidth="1"/>
    <col min="7684" max="7684" width="0" style="35" hidden="1" customWidth="1"/>
    <col min="7685" max="7685" width="1.140625" style="35" customWidth="1"/>
    <col min="7686" max="7920" width="9.140625" style="35"/>
    <col min="7921" max="7921" width="1.28515625" style="35" customWidth="1"/>
    <col min="7922" max="7922" width="11.5703125" style="35" customWidth="1"/>
    <col min="7923" max="7923" width="14.28515625" style="35" customWidth="1"/>
    <col min="7924" max="7924" width="6.28515625" style="35" customWidth="1"/>
    <col min="7925" max="7925" width="4" style="35" customWidth="1"/>
    <col min="7926" max="7926" width="4.85546875" style="35" customWidth="1"/>
    <col min="7927" max="7927" width="5.28515625" style="35" customWidth="1"/>
    <col min="7928" max="7928" width="2" style="35" customWidth="1"/>
    <col min="7929" max="7929" width="12.140625" style="35" customWidth="1"/>
    <col min="7930" max="7930" width="12" style="35" customWidth="1"/>
    <col min="7931" max="7931" width="4.7109375" style="35" customWidth="1"/>
    <col min="7932" max="7932" width="5.28515625" style="35" customWidth="1"/>
    <col min="7933" max="7933" width="0.140625" style="35" customWidth="1"/>
    <col min="7934" max="7934" width="1" style="35" customWidth="1"/>
    <col min="7935" max="7935" width="7" style="35" customWidth="1"/>
    <col min="7936" max="7936" width="0.85546875" style="35" customWidth="1"/>
    <col min="7937" max="7937" width="3.28515625" style="35" customWidth="1"/>
    <col min="7938" max="7938" width="10.28515625" style="35" customWidth="1"/>
    <col min="7939" max="7939" width="1" style="35" customWidth="1"/>
    <col min="7940" max="7940" width="0" style="35" hidden="1" customWidth="1"/>
    <col min="7941" max="7941" width="1.140625" style="35" customWidth="1"/>
    <col min="7942" max="8176" width="9.140625" style="35"/>
    <col min="8177" max="8177" width="1.28515625" style="35" customWidth="1"/>
    <col min="8178" max="8178" width="11.5703125" style="35" customWidth="1"/>
    <col min="8179" max="8179" width="14.28515625" style="35" customWidth="1"/>
    <col min="8180" max="8180" width="6.28515625" style="35" customWidth="1"/>
    <col min="8181" max="8181" width="4" style="35" customWidth="1"/>
    <col min="8182" max="8182" width="4.85546875" style="35" customWidth="1"/>
    <col min="8183" max="8183" width="5.28515625" style="35" customWidth="1"/>
    <col min="8184" max="8184" width="2" style="35" customWidth="1"/>
    <col min="8185" max="8185" width="12.140625" style="35" customWidth="1"/>
    <col min="8186" max="8186" width="12" style="35" customWidth="1"/>
    <col min="8187" max="8187" width="4.7109375" style="35" customWidth="1"/>
    <col min="8188" max="8188" width="5.28515625" style="35" customWidth="1"/>
    <col min="8189" max="8189" width="0.140625" style="35" customWidth="1"/>
    <col min="8190" max="8190" width="1" style="35" customWidth="1"/>
    <col min="8191" max="8191" width="7" style="35" customWidth="1"/>
    <col min="8192" max="8192" width="0.85546875" style="35" customWidth="1"/>
    <col min="8193" max="8193" width="3.28515625" style="35" customWidth="1"/>
    <col min="8194" max="8194" width="10.28515625" style="35" customWidth="1"/>
    <col min="8195" max="8195" width="1" style="35" customWidth="1"/>
    <col min="8196" max="8196" width="0" style="35" hidden="1" customWidth="1"/>
    <col min="8197" max="8197" width="1.140625" style="35" customWidth="1"/>
    <col min="8198" max="8432" width="9.140625" style="35"/>
    <col min="8433" max="8433" width="1.28515625" style="35" customWidth="1"/>
    <col min="8434" max="8434" width="11.5703125" style="35" customWidth="1"/>
    <col min="8435" max="8435" width="14.28515625" style="35" customWidth="1"/>
    <col min="8436" max="8436" width="6.28515625" style="35" customWidth="1"/>
    <col min="8437" max="8437" width="4" style="35" customWidth="1"/>
    <col min="8438" max="8438" width="4.85546875" style="35" customWidth="1"/>
    <col min="8439" max="8439" width="5.28515625" style="35" customWidth="1"/>
    <col min="8440" max="8440" width="2" style="35" customWidth="1"/>
    <col min="8441" max="8441" width="12.140625" style="35" customWidth="1"/>
    <col min="8442" max="8442" width="12" style="35" customWidth="1"/>
    <col min="8443" max="8443" width="4.7109375" style="35" customWidth="1"/>
    <col min="8444" max="8444" width="5.28515625" style="35" customWidth="1"/>
    <col min="8445" max="8445" width="0.140625" style="35" customWidth="1"/>
    <col min="8446" max="8446" width="1" style="35" customWidth="1"/>
    <col min="8447" max="8447" width="7" style="35" customWidth="1"/>
    <col min="8448" max="8448" width="0.85546875" style="35" customWidth="1"/>
    <col min="8449" max="8449" width="3.28515625" style="35" customWidth="1"/>
    <col min="8450" max="8450" width="10.28515625" style="35" customWidth="1"/>
    <col min="8451" max="8451" width="1" style="35" customWidth="1"/>
    <col min="8452" max="8452" width="0" style="35" hidden="1" customWidth="1"/>
    <col min="8453" max="8453" width="1.140625" style="35" customWidth="1"/>
    <col min="8454" max="8688" width="9.140625" style="35"/>
    <col min="8689" max="8689" width="1.28515625" style="35" customWidth="1"/>
    <col min="8690" max="8690" width="11.5703125" style="35" customWidth="1"/>
    <col min="8691" max="8691" width="14.28515625" style="35" customWidth="1"/>
    <col min="8692" max="8692" width="6.28515625" style="35" customWidth="1"/>
    <col min="8693" max="8693" width="4" style="35" customWidth="1"/>
    <col min="8694" max="8694" width="4.85546875" style="35" customWidth="1"/>
    <col min="8695" max="8695" width="5.28515625" style="35" customWidth="1"/>
    <col min="8696" max="8696" width="2" style="35" customWidth="1"/>
    <col min="8697" max="8697" width="12.140625" style="35" customWidth="1"/>
    <col min="8698" max="8698" width="12" style="35" customWidth="1"/>
    <col min="8699" max="8699" width="4.7109375" style="35" customWidth="1"/>
    <col min="8700" max="8700" width="5.28515625" style="35" customWidth="1"/>
    <col min="8701" max="8701" width="0.140625" style="35" customWidth="1"/>
    <col min="8702" max="8702" width="1" style="35" customWidth="1"/>
    <col min="8703" max="8703" width="7" style="35" customWidth="1"/>
    <col min="8704" max="8704" width="0.85546875" style="35" customWidth="1"/>
    <col min="8705" max="8705" width="3.28515625" style="35" customWidth="1"/>
    <col min="8706" max="8706" width="10.28515625" style="35" customWidth="1"/>
    <col min="8707" max="8707" width="1" style="35" customWidth="1"/>
    <col min="8708" max="8708" width="0" style="35" hidden="1" customWidth="1"/>
    <col min="8709" max="8709" width="1.140625" style="35" customWidth="1"/>
    <col min="8710" max="8944" width="9.140625" style="35"/>
    <col min="8945" max="8945" width="1.28515625" style="35" customWidth="1"/>
    <col min="8946" max="8946" width="11.5703125" style="35" customWidth="1"/>
    <col min="8947" max="8947" width="14.28515625" style="35" customWidth="1"/>
    <col min="8948" max="8948" width="6.28515625" style="35" customWidth="1"/>
    <col min="8949" max="8949" width="4" style="35" customWidth="1"/>
    <col min="8950" max="8950" width="4.85546875" style="35" customWidth="1"/>
    <col min="8951" max="8951" width="5.28515625" style="35" customWidth="1"/>
    <col min="8952" max="8952" width="2" style="35" customWidth="1"/>
    <col min="8953" max="8953" width="12.140625" style="35" customWidth="1"/>
    <col min="8954" max="8954" width="12" style="35" customWidth="1"/>
    <col min="8955" max="8955" width="4.7109375" style="35" customWidth="1"/>
    <col min="8956" max="8956" width="5.28515625" style="35" customWidth="1"/>
    <col min="8957" max="8957" width="0.140625" style="35" customWidth="1"/>
    <col min="8958" max="8958" width="1" style="35" customWidth="1"/>
    <col min="8959" max="8959" width="7" style="35" customWidth="1"/>
    <col min="8960" max="8960" width="0.85546875" style="35" customWidth="1"/>
    <col min="8961" max="8961" width="3.28515625" style="35" customWidth="1"/>
    <col min="8962" max="8962" width="10.28515625" style="35" customWidth="1"/>
    <col min="8963" max="8963" width="1" style="35" customWidth="1"/>
    <col min="8964" max="8964" width="0" style="35" hidden="1" customWidth="1"/>
    <col min="8965" max="8965" width="1.140625" style="35" customWidth="1"/>
    <col min="8966" max="9200" width="9.140625" style="35"/>
    <col min="9201" max="9201" width="1.28515625" style="35" customWidth="1"/>
    <col min="9202" max="9202" width="11.5703125" style="35" customWidth="1"/>
    <col min="9203" max="9203" width="14.28515625" style="35" customWidth="1"/>
    <col min="9204" max="9204" width="6.28515625" style="35" customWidth="1"/>
    <col min="9205" max="9205" width="4" style="35" customWidth="1"/>
    <col min="9206" max="9206" width="4.85546875" style="35" customWidth="1"/>
    <col min="9207" max="9207" width="5.28515625" style="35" customWidth="1"/>
    <col min="9208" max="9208" width="2" style="35" customWidth="1"/>
    <col min="9209" max="9209" width="12.140625" style="35" customWidth="1"/>
    <col min="9210" max="9210" width="12" style="35" customWidth="1"/>
    <col min="9211" max="9211" width="4.7109375" style="35" customWidth="1"/>
    <col min="9212" max="9212" width="5.28515625" style="35" customWidth="1"/>
    <col min="9213" max="9213" width="0.140625" style="35" customWidth="1"/>
    <col min="9214" max="9214" width="1" style="35" customWidth="1"/>
    <col min="9215" max="9215" width="7" style="35" customWidth="1"/>
    <col min="9216" max="9216" width="0.85546875" style="35" customWidth="1"/>
    <col min="9217" max="9217" width="3.28515625" style="35" customWidth="1"/>
    <col min="9218" max="9218" width="10.28515625" style="35" customWidth="1"/>
    <col min="9219" max="9219" width="1" style="35" customWidth="1"/>
    <col min="9220" max="9220" width="0" style="35" hidden="1" customWidth="1"/>
    <col min="9221" max="9221" width="1.140625" style="35" customWidth="1"/>
    <col min="9222" max="9456" width="9.140625" style="35"/>
    <col min="9457" max="9457" width="1.28515625" style="35" customWidth="1"/>
    <col min="9458" max="9458" width="11.5703125" style="35" customWidth="1"/>
    <col min="9459" max="9459" width="14.28515625" style="35" customWidth="1"/>
    <col min="9460" max="9460" width="6.28515625" style="35" customWidth="1"/>
    <col min="9461" max="9461" width="4" style="35" customWidth="1"/>
    <col min="9462" max="9462" width="4.85546875" style="35" customWidth="1"/>
    <col min="9463" max="9463" width="5.28515625" style="35" customWidth="1"/>
    <col min="9464" max="9464" width="2" style="35" customWidth="1"/>
    <col min="9465" max="9465" width="12.140625" style="35" customWidth="1"/>
    <col min="9466" max="9466" width="12" style="35" customWidth="1"/>
    <col min="9467" max="9467" width="4.7109375" style="35" customWidth="1"/>
    <col min="9468" max="9468" width="5.28515625" style="35" customWidth="1"/>
    <col min="9469" max="9469" width="0.140625" style="35" customWidth="1"/>
    <col min="9470" max="9470" width="1" style="35" customWidth="1"/>
    <col min="9471" max="9471" width="7" style="35" customWidth="1"/>
    <col min="9472" max="9472" width="0.85546875" style="35" customWidth="1"/>
    <col min="9473" max="9473" width="3.28515625" style="35" customWidth="1"/>
    <col min="9474" max="9474" width="10.28515625" style="35" customWidth="1"/>
    <col min="9475" max="9475" width="1" style="35" customWidth="1"/>
    <col min="9476" max="9476" width="0" style="35" hidden="1" customWidth="1"/>
    <col min="9477" max="9477" width="1.140625" style="35" customWidth="1"/>
    <col min="9478" max="9712" width="9.140625" style="35"/>
    <col min="9713" max="9713" width="1.28515625" style="35" customWidth="1"/>
    <col min="9714" max="9714" width="11.5703125" style="35" customWidth="1"/>
    <col min="9715" max="9715" width="14.28515625" style="35" customWidth="1"/>
    <col min="9716" max="9716" width="6.28515625" style="35" customWidth="1"/>
    <col min="9717" max="9717" width="4" style="35" customWidth="1"/>
    <col min="9718" max="9718" width="4.85546875" style="35" customWidth="1"/>
    <col min="9719" max="9719" width="5.28515625" style="35" customWidth="1"/>
    <col min="9720" max="9720" width="2" style="35" customWidth="1"/>
    <col min="9721" max="9721" width="12.140625" style="35" customWidth="1"/>
    <col min="9722" max="9722" width="12" style="35" customWidth="1"/>
    <col min="9723" max="9723" width="4.7109375" style="35" customWidth="1"/>
    <col min="9724" max="9724" width="5.28515625" style="35" customWidth="1"/>
    <col min="9725" max="9725" width="0.140625" style="35" customWidth="1"/>
    <col min="9726" max="9726" width="1" style="35" customWidth="1"/>
    <col min="9727" max="9727" width="7" style="35" customWidth="1"/>
    <col min="9728" max="9728" width="0.85546875" style="35" customWidth="1"/>
    <col min="9729" max="9729" width="3.28515625" style="35" customWidth="1"/>
    <col min="9730" max="9730" width="10.28515625" style="35" customWidth="1"/>
    <col min="9731" max="9731" width="1" style="35" customWidth="1"/>
    <col min="9732" max="9732" width="0" style="35" hidden="1" customWidth="1"/>
    <col min="9733" max="9733" width="1.140625" style="35" customWidth="1"/>
    <col min="9734" max="9968" width="9.140625" style="35"/>
    <col min="9969" max="9969" width="1.28515625" style="35" customWidth="1"/>
    <col min="9970" max="9970" width="11.5703125" style="35" customWidth="1"/>
    <col min="9971" max="9971" width="14.28515625" style="35" customWidth="1"/>
    <col min="9972" max="9972" width="6.28515625" style="35" customWidth="1"/>
    <col min="9973" max="9973" width="4" style="35" customWidth="1"/>
    <col min="9974" max="9974" width="4.85546875" style="35" customWidth="1"/>
    <col min="9975" max="9975" width="5.28515625" style="35" customWidth="1"/>
    <col min="9976" max="9976" width="2" style="35" customWidth="1"/>
    <col min="9977" max="9977" width="12.140625" style="35" customWidth="1"/>
    <col min="9978" max="9978" width="12" style="35" customWidth="1"/>
    <col min="9979" max="9979" width="4.7109375" style="35" customWidth="1"/>
    <col min="9980" max="9980" width="5.28515625" style="35" customWidth="1"/>
    <col min="9981" max="9981" width="0.140625" style="35" customWidth="1"/>
    <col min="9982" max="9982" width="1" style="35" customWidth="1"/>
    <col min="9983" max="9983" width="7" style="35" customWidth="1"/>
    <col min="9984" max="9984" width="0.85546875" style="35" customWidth="1"/>
    <col min="9985" max="9985" width="3.28515625" style="35" customWidth="1"/>
    <col min="9986" max="9986" width="10.28515625" style="35" customWidth="1"/>
    <col min="9987" max="9987" width="1" style="35" customWidth="1"/>
    <col min="9988" max="9988" width="0" style="35" hidden="1" customWidth="1"/>
    <col min="9989" max="9989" width="1.140625" style="35" customWidth="1"/>
    <col min="9990" max="10224" width="9.140625" style="35"/>
    <col min="10225" max="10225" width="1.28515625" style="35" customWidth="1"/>
    <col min="10226" max="10226" width="11.5703125" style="35" customWidth="1"/>
    <col min="10227" max="10227" width="14.28515625" style="35" customWidth="1"/>
    <col min="10228" max="10228" width="6.28515625" style="35" customWidth="1"/>
    <col min="10229" max="10229" width="4" style="35" customWidth="1"/>
    <col min="10230" max="10230" width="4.85546875" style="35" customWidth="1"/>
    <col min="10231" max="10231" width="5.28515625" style="35" customWidth="1"/>
    <col min="10232" max="10232" width="2" style="35" customWidth="1"/>
    <col min="10233" max="10233" width="12.140625" style="35" customWidth="1"/>
    <col min="10234" max="10234" width="12" style="35" customWidth="1"/>
    <col min="10235" max="10235" width="4.7109375" style="35" customWidth="1"/>
    <col min="10236" max="10236" width="5.28515625" style="35" customWidth="1"/>
    <col min="10237" max="10237" width="0.140625" style="35" customWidth="1"/>
    <col min="10238" max="10238" width="1" style="35" customWidth="1"/>
    <col min="10239" max="10239" width="7" style="35" customWidth="1"/>
    <col min="10240" max="10240" width="0.85546875" style="35" customWidth="1"/>
    <col min="10241" max="10241" width="3.28515625" style="35" customWidth="1"/>
    <col min="10242" max="10242" width="10.28515625" style="35" customWidth="1"/>
    <col min="10243" max="10243" width="1" style="35" customWidth="1"/>
    <col min="10244" max="10244" width="0" style="35" hidden="1" customWidth="1"/>
    <col min="10245" max="10245" width="1.140625" style="35" customWidth="1"/>
    <col min="10246" max="10480" width="9.140625" style="35"/>
    <col min="10481" max="10481" width="1.28515625" style="35" customWidth="1"/>
    <col min="10482" max="10482" width="11.5703125" style="35" customWidth="1"/>
    <col min="10483" max="10483" width="14.28515625" style="35" customWidth="1"/>
    <col min="10484" max="10484" width="6.28515625" style="35" customWidth="1"/>
    <col min="10485" max="10485" width="4" style="35" customWidth="1"/>
    <col min="10486" max="10486" width="4.85546875" style="35" customWidth="1"/>
    <col min="10487" max="10487" width="5.28515625" style="35" customWidth="1"/>
    <col min="10488" max="10488" width="2" style="35" customWidth="1"/>
    <col min="10489" max="10489" width="12.140625" style="35" customWidth="1"/>
    <col min="10490" max="10490" width="12" style="35" customWidth="1"/>
    <col min="10491" max="10491" width="4.7109375" style="35" customWidth="1"/>
    <col min="10492" max="10492" width="5.28515625" style="35" customWidth="1"/>
    <col min="10493" max="10493" width="0.140625" style="35" customWidth="1"/>
    <col min="10494" max="10494" width="1" style="35" customWidth="1"/>
    <col min="10495" max="10495" width="7" style="35" customWidth="1"/>
    <col min="10496" max="10496" width="0.85546875" style="35" customWidth="1"/>
    <col min="10497" max="10497" width="3.28515625" style="35" customWidth="1"/>
    <col min="10498" max="10498" width="10.28515625" style="35" customWidth="1"/>
    <col min="10499" max="10499" width="1" style="35" customWidth="1"/>
    <col min="10500" max="10500" width="0" style="35" hidden="1" customWidth="1"/>
    <col min="10501" max="10501" width="1.140625" style="35" customWidth="1"/>
    <col min="10502" max="10736" width="9.140625" style="35"/>
    <col min="10737" max="10737" width="1.28515625" style="35" customWidth="1"/>
    <col min="10738" max="10738" width="11.5703125" style="35" customWidth="1"/>
    <col min="10739" max="10739" width="14.28515625" style="35" customWidth="1"/>
    <col min="10740" max="10740" width="6.28515625" style="35" customWidth="1"/>
    <col min="10741" max="10741" width="4" style="35" customWidth="1"/>
    <col min="10742" max="10742" width="4.85546875" style="35" customWidth="1"/>
    <col min="10743" max="10743" width="5.28515625" style="35" customWidth="1"/>
    <col min="10744" max="10744" width="2" style="35" customWidth="1"/>
    <col min="10745" max="10745" width="12.140625" style="35" customWidth="1"/>
    <col min="10746" max="10746" width="12" style="35" customWidth="1"/>
    <col min="10747" max="10747" width="4.7109375" style="35" customWidth="1"/>
    <col min="10748" max="10748" width="5.28515625" style="35" customWidth="1"/>
    <col min="10749" max="10749" width="0.140625" style="35" customWidth="1"/>
    <col min="10750" max="10750" width="1" style="35" customWidth="1"/>
    <col min="10751" max="10751" width="7" style="35" customWidth="1"/>
    <col min="10752" max="10752" width="0.85546875" style="35" customWidth="1"/>
    <col min="10753" max="10753" width="3.28515625" style="35" customWidth="1"/>
    <col min="10754" max="10754" width="10.28515625" style="35" customWidth="1"/>
    <col min="10755" max="10755" width="1" style="35" customWidth="1"/>
    <col min="10756" max="10756" width="0" style="35" hidden="1" customWidth="1"/>
    <col min="10757" max="10757" width="1.140625" style="35" customWidth="1"/>
    <col min="10758" max="10992" width="9.140625" style="35"/>
    <col min="10993" max="10993" width="1.28515625" style="35" customWidth="1"/>
    <col min="10994" max="10994" width="11.5703125" style="35" customWidth="1"/>
    <col min="10995" max="10995" width="14.28515625" style="35" customWidth="1"/>
    <col min="10996" max="10996" width="6.28515625" style="35" customWidth="1"/>
    <col min="10997" max="10997" width="4" style="35" customWidth="1"/>
    <col min="10998" max="10998" width="4.85546875" style="35" customWidth="1"/>
    <col min="10999" max="10999" width="5.28515625" style="35" customWidth="1"/>
    <col min="11000" max="11000" width="2" style="35" customWidth="1"/>
    <col min="11001" max="11001" width="12.140625" style="35" customWidth="1"/>
    <col min="11002" max="11002" width="12" style="35" customWidth="1"/>
    <col min="11003" max="11003" width="4.7109375" style="35" customWidth="1"/>
    <col min="11004" max="11004" width="5.28515625" style="35" customWidth="1"/>
    <col min="11005" max="11005" width="0.140625" style="35" customWidth="1"/>
    <col min="11006" max="11006" width="1" style="35" customWidth="1"/>
    <col min="11007" max="11007" width="7" style="35" customWidth="1"/>
    <col min="11008" max="11008" width="0.85546875" style="35" customWidth="1"/>
    <col min="11009" max="11009" width="3.28515625" style="35" customWidth="1"/>
    <col min="11010" max="11010" width="10.28515625" style="35" customWidth="1"/>
    <col min="11011" max="11011" width="1" style="35" customWidth="1"/>
    <col min="11012" max="11012" width="0" style="35" hidden="1" customWidth="1"/>
    <col min="11013" max="11013" width="1.140625" style="35" customWidth="1"/>
    <col min="11014" max="11248" width="9.140625" style="35"/>
    <col min="11249" max="11249" width="1.28515625" style="35" customWidth="1"/>
    <col min="11250" max="11250" width="11.5703125" style="35" customWidth="1"/>
    <col min="11251" max="11251" width="14.28515625" style="35" customWidth="1"/>
    <col min="11252" max="11252" width="6.28515625" style="35" customWidth="1"/>
    <col min="11253" max="11253" width="4" style="35" customWidth="1"/>
    <col min="11254" max="11254" width="4.85546875" style="35" customWidth="1"/>
    <col min="11255" max="11255" width="5.28515625" style="35" customWidth="1"/>
    <col min="11256" max="11256" width="2" style="35" customWidth="1"/>
    <col min="11257" max="11257" width="12.140625" style="35" customWidth="1"/>
    <col min="11258" max="11258" width="12" style="35" customWidth="1"/>
    <col min="11259" max="11259" width="4.7109375" style="35" customWidth="1"/>
    <col min="11260" max="11260" width="5.28515625" style="35" customWidth="1"/>
    <col min="11261" max="11261" width="0.140625" style="35" customWidth="1"/>
    <col min="11262" max="11262" width="1" style="35" customWidth="1"/>
    <col min="11263" max="11263" width="7" style="35" customWidth="1"/>
    <col min="11264" max="11264" width="0.85546875" style="35" customWidth="1"/>
    <col min="11265" max="11265" width="3.28515625" style="35" customWidth="1"/>
    <col min="11266" max="11266" width="10.28515625" style="35" customWidth="1"/>
    <col min="11267" max="11267" width="1" style="35" customWidth="1"/>
    <col min="11268" max="11268" width="0" style="35" hidden="1" customWidth="1"/>
    <col min="11269" max="11269" width="1.140625" style="35" customWidth="1"/>
    <col min="11270" max="11504" width="9.140625" style="35"/>
    <col min="11505" max="11505" width="1.28515625" style="35" customWidth="1"/>
    <col min="11506" max="11506" width="11.5703125" style="35" customWidth="1"/>
    <col min="11507" max="11507" width="14.28515625" style="35" customWidth="1"/>
    <col min="11508" max="11508" width="6.28515625" style="35" customWidth="1"/>
    <col min="11509" max="11509" width="4" style="35" customWidth="1"/>
    <col min="11510" max="11510" width="4.85546875" style="35" customWidth="1"/>
    <col min="11511" max="11511" width="5.28515625" style="35" customWidth="1"/>
    <col min="11512" max="11512" width="2" style="35" customWidth="1"/>
    <col min="11513" max="11513" width="12.140625" style="35" customWidth="1"/>
    <col min="11514" max="11514" width="12" style="35" customWidth="1"/>
    <col min="11515" max="11515" width="4.7109375" style="35" customWidth="1"/>
    <col min="11516" max="11516" width="5.28515625" style="35" customWidth="1"/>
    <col min="11517" max="11517" width="0.140625" style="35" customWidth="1"/>
    <col min="11518" max="11518" width="1" style="35" customWidth="1"/>
    <col min="11519" max="11519" width="7" style="35" customWidth="1"/>
    <col min="11520" max="11520" width="0.85546875" style="35" customWidth="1"/>
    <col min="11521" max="11521" width="3.28515625" style="35" customWidth="1"/>
    <col min="11522" max="11522" width="10.28515625" style="35" customWidth="1"/>
    <col min="11523" max="11523" width="1" style="35" customWidth="1"/>
    <col min="11524" max="11524" width="0" style="35" hidden="1" customWidth="1"/>
    <col min="11525" max="11525" width="1.140625" style="35" customWidth="1"/>
    <col min="11526" max="11760" width="9.140625" style="35"/>
    <col min="11761" max="11761" width="1.28515625" style="35" customWidth="1"/>
    <col min="11762" max="11762" width="11.5703125" style="35" customWidth="1"/>
    <col min="11763" max="11763" width="14.28515625" style="35" customWidth="1"/>
    <col min="11764" max="11764" width="6.28515625" style="35" customWidth="1"/>
    <col min="11765" max="11765" width="4" style="35" customWidth="1"/>
    <col min="11766" max="11766" width="4.85546875" style="35" customWidth="1"/>
    <col min="11767" max="11767" width="5.28515625" style="35" customWidth="1"/>
    <col min="11768" max="11768" width="2" style="35" customWidth="1"/>
    <col min="11769" max="11769" width="12.140625" style="35" customWidth="1"/>
    <col min="11770" max="11770" width="12" style="35" customWidth="1"/>
    <col min="11771" max="11771" width="4.7109375" style="35" customWidth="1"/>
    <col min="11772" max="11772" width="5.28515625" style="35" customWidth="1"/>
    <col min="11773" max="11773" width="0.140625" style="35" customWidth="1"/>
    <col min="11774" max="11774" width="1" style="35" customWidth="1"/>
    <col min="11775" max="11775" width="7" style="35" customWidth="1"/>
    <col min="11776" max="11776" width="0.85546875" style="35" customWidth="1"/>
    <col min="11777" max="11777" width="3.28515625" style="35" customWidth="1"/>
    <col min="11778" max="11778" width="10.28515625" style="35" customWidth="1"/>
    <col min="11779" max="11779" width="1" style="35" customWidth="1"/>
    <col min="11780" max="11780" width="0" style="35" hidden="1" customWidth="1"/>
    <col min="11781" max="11781" width="1.140625" style="35" customWidth="1"/>
    <col min="11782" max="12016" width="9.140625" style="35"/>
    <col min="12017" max="12017" width="1.28515625" style="35" customWidth="1"/>
    <col min="12018" max="12018" width="11.5703125" style="35" customWidth="1"/>
    <col min="12019" max="12019" width="14.28515625" style="35" customWidth="1"/>
    <col min="12020" max="12020" width="6.28515625" style="35" customWidth="1"/>
    <col min="12021" max="12021" width="4" style="35" customWidth="1"/>
    <col min="12022" max="12022" width="4.85546875" style="35" customWidth="1"/>
    <col min="12023" max="12023" width="5.28515625" style="35" customWidth="1"/>
    <col min="12024" max="12024" width="2" style="35" customWidth="1"/>
    <col min="12025" max="12025" width="12.140625" style="35" customWidth="1"/>
    <col min="12026" max="12026" width="12" style="35" customWidth="1"/>
    <col min="12027" max="12027" width="4.7109375" style="35" customWidth="1"/>
    <col min="12028" max="12028" width="5.28515625" style="35" customWidth="1"/>
    <col min="12029" max="12029" width="0.140625" style="35" customWidth="1"/>
    <col min="12030" max="12030" width="1" style="35" customWidth="1"/>
    <col min="12031" max="12031" width="7" style="35" customWidth="1"/>
    <col min="12032" max="12032" width="0.85546875" style="35" customWidth="1"/>
    <col min="12033" max="12033" width="3.28515625" style="35" customWidth="1"/>
    <col min="12034" max="12034" width="10.28515625" style="35" customWidth="1"/>
    <col min="12035" max="12035" width="1" style="35" customWidth="1"/>
    <col min="12036" max="12036" width="0" style="35" hidden="1" customWidth="1"/>
    <col min="12037" max="12037" width="1.140625" style="35" customWidth="1"/>
    <col min="12038" max="12272" width="9.140625" style="35"/>
    <col min="12273" max="12273" width="1.28515625" style="35" customWidth="1"/>
    <col min="12274" max="12274" width="11.5703125" style="35" customWidth="1"/>
    <col min="12275" max="12275" width="14.28515625" style="35" customWidth="1"/>
    <col min="12276" max="12276" width="6.28515625" style="35" customWidth="1"/>
    <col min="12277" max="12277" width="4" style="35" customWidth="1"/>
    <col min="12278" max="12278" width="4.85546875" style="35" customWidth="1"/>
    <col min="12279" max="12279" width="5.28515625" style="35" customWidth="1"/>
    <col min="12280" max="12280" width="2" style="35" customWidth="1"/>
    <col min="12281" max="12281" width="12.140625" style="35" customWidth="1"/>
    <col min="12282" max="12282" width="12" style="35" customWidth="1"/>
    <col min="12283" max="12283" width="4.7109375" style="35" customWidth="1"/>
    <col min="12284" max="12284" width="5.28515625" style="35" customWidth="1"/>
    <col min="12285" max="12285" width="0.140625" style="35" customWidth="1"/>
    <col min="12286" max="12286" width="1" style="35" customWidth="1"/>
    <col min="12287" max="12287" width="7" style="35" customWidth="1"/>
    <col min="12288" max="12288" width="0.85546875" style="35" customWidth="1"/>
    <col min="12289" max="12289" width="3.28515625" style="35" customWidth="1"/>
    <col min="12290" max="12290" width="10.28515625" style="35" customWidth="1"/>
    <col min="12291" max="12291" width="1" style="35" customWidth="1"/>
    <col min="12292" max="12292" width="0" style="35" hidden="1" customWidth="1"/>
    <col min="12293" max="12293" width="1.140625" style="35" customWidth="1"/>
    <col min="12294" max="12528" width="9.140625" style="35"/>
    <col min="12529" max="12529" width="1.28515625" style="35" customWidth="1"/>
    <col min="12530" max="12530" width="11.5703125" style="35" customWidth="1"/>
    <col min="12531" max="12531" width="14.28515625" style="35" customWidth="1"/>
    <col min="12532" max="12532" width="6.28515625" style="35" customWidth="1"/>
    <col min="12533" max="12533" width="4" style="35" customWidth="1"/>
    <col min="12534" max="12534" width="4.85546875" style="35" customWidth="1"/>
    <col min="12535" max="12535" width="5.28515625" style="35" customWidth="1"/>
    <col min="12536" max="12536" width="2" style="35" customWidth="1"/>
    <col min="12537" max="12537" width="12.140625" style="35" customWidth="1"/>
    <col min="12538" max="12538" width="12" style="35" customWidth="1"/>
    <col min="12539" max="12539" width="4.7109375" style="35" customWidth="1"/>
    <col min="12540" max="12540" width="5.28515625" style="35" customWidth="1"/>
    <col min="12541" max="12541" width="0.140625" style="35" customWidth="1"/>
    <col min="12542" max="12542" width="1" style="35" customWidth="1"/>
    <col min="12543" max="12543" width="7" style="35" customWidth="1"/>
    <col min="12544" max="12544" width="0.85546875" style="35" customWidth="1"/>
    <col min="12545" max="12545" width="3.28515625" style="35" customWidth="1"/>
    <col min="12546" max="12546" width="10.28515625" style="35" customWidth="1"/>
    <col min="12547" max="12547" width="1" style="35" customWidth="1"/>
    <col min="12548" max="12548" width="0" style="35" hidden="1" customWidth="1"/>
    <col min="12549" max="12549" width="1.140625" style="35" customWidth="1"/>
    <col min="12550" max="12784" width="9.140625" style="35"/>
    <col min="12785" max="12785" width="1.28515625" style="35" customWidth="1"/>
    <col min="12786" max="12786" width="11.5703125" style="35" customWidth="1"/>
    <col min="12787" max="12787" width="14.28515625" style="35" customWidth="1"/>
    <col min="12788" max="12788" width="6.28515625" style="35" customWidth="1"/>
    <col min="12789" max="12789" width="4" style="35" customWidth="1"/>
    <col min="12790" max="12790" width="4.85546875" style="35" customWidth="1"/>
    <col min="12791" max="12791" width="5.28515625" style="35" customWidth="1"/>
    <col min="12792" max="12792" width="2" style="35" customWidth="1"/>
    <col min="12793" max="12793" width="12.140625" style="35" customWidth="1"/>
    <col min="12794" max="12794" width="12" style="35" customWidth="1"/>
    <col min="12795" max="12795" width="4.7109375" style="35" customWidth="1"/>
    <col min="12796" max="12796" width="5.28515625" style="35" customWidth="1"/>
    <col min="12797" max="12797" width="0.140625" style="35" customWidth="1"/>
    <col min="12798" max="12798" width="1" style="35" customWidth="1"/>
    <col min="12799" max="12799" width="7" style="35" customWidth="1"/>
    <col min="12800" max="12800" width="0.85546875" style="35" customWidth="1"/>
    <col min="12801" max="12801" width="3.28515625" style="35" customWidth="1"/>
    <col min="12802" max="12802" width="10.28515625" style="35" customWidth="1"/>
    <col min="12803" max="12803" width="1" style="35" customWidth="1"/>
    <col min="12804" max="12804" width="0" style="35" hidden="1" customWidth="1"/>
    <col min="12805" max="12805" width="1.140625" style="35" customWidth="1"/>
    <col min="12806" max="13040" width="9.140625" style="35"/>
    <col min="13041" max="13041" width="1.28515625" style="35" customWidth="1"/>
    <col min="13042" max="13042" width="11.5703125" style="35" customWidth="1"/>
    <col min="13043" max="13043" width="14.28515625" style="35" customWidth="1"/>
    <col min="13044" max="13044" width="6.28515625" style="35" customWidth="1"/>
    <col min="13045" max="13045" width="4" style="35" customWidth="1"/>
    <col min="13046" max="13046" width="4.85546875" style="35" customWidth="1"/>
    <col min="13047" max="13047" width="5.28515625" style="35" customWidth="1"/>
    <col min="13048" max="13048" width="2" style="35" customWidth="1"/>
    <col min="13049" max="13049" width="12.140625" style="35" customWidth="1"/>
    <col min="13050" max="13050" width="12" style="35" customWidth="1"/>
    <col min="13051" max="13051" width="4.7109375" style="35" customWidth="1"/>
    <col min="13052" max="13052" width="5.28515625" style="35" customWidth="1"/>
    <col min="13053" max="13053" width="0.140625" style="35" customWidth="1"/>
    <col min="13054" max="13054" width="1" style="35" customWidth="1"/>
    <col min="13055" max="13055" width="7" style="35" customWidth="1"/>
    <col min="13056" max="13056" width="0.85546875" style="35" customWidth="1"/>
    <col min="13057" max="13057" width="3.28515625" style="35" customWidth="1"/>
    <col min="13058" max="13058" width="10.28515625" style="35" customWidth="1"/>
    <col min="13059" max="13059" width="1" style="35" customWidth="1"/>
    <col min="13060" max="13060" width="0" style="35" hidden="1" customWidth="1"/>
    <col min="13061" max="13061" width="1.140625" style="35" customWidth="1"/>
    <col min="13062" max="13296" width="9.140625" style="35"/>
    <col min="13297" max="13297" width="1.28515625" style="35" customWidth="1"/>
    <col min="13298" max="13298" width="11.5703125" style="35" customWidth="1"/>
    <col min="13299" max="13299" width="14.28515625" style="35" customWidth="1"/>
    <col min="13300" max="13300" width="6.28515625" style="35" customWidth="1"/>
    <col min="13301" max="13301" width="4" style="35" customWidth="1"/>
    <col min="13302" max="13302" width="4.85546875" style="35" customWidth="1"/>
    <col min="13303" max="13303" width="5.28515625" style="35" customWidth="1"/>
    <col min="13304" max="13304" width="2" style="35" customWidth="1"/>
    <col min="13305" max="13305" width="12.140625" style="35" customWidth="1"/>
    <col min="13306" max="13306" width="12" style="35" customWidth="1"/>
    <col min="13307" max="13307" width="4.7109375" style="35" customWidth="1"/>
    <col min="13308" max="13308" width="5.28515625" style="35" customWidth="1"/>
    <col min="13309" max="13309" width="0.140625" style="35" customWidth="1"/>
    <col min="13310" max="13310" width="1" style="35" customWidth="1"/>
    <col min="13311" max="13311" width="7" style="35" customWidth="1"/>
    <col min="13312" max="13312" width="0.85546875" style="35" customWidth="1"/>
    <col min="13313" max="13313" width="3.28515625" style="35" customWidth="1"/>
    <col min="13314" max="13314" width="10.28515625" style="35" customWidth="1"/>
    <col min="13315" max="13315" width="1" style="35" customWidth="1"/>
    <col min="13316" max="13316" width="0" style="35" hidden="1" customWidth="1"/>
    <col min="13317" max="13317" width="1.140625" style="35" customWidth="1"/>
    <col min="13318" max="13552" width="9.140625" style="35"/>
    <col min="13553" max="13553" width="1.28515625" style="35" customWidth="1"/>
    <col min="13554" max="13554" width="11.5703125" style="35" customWidth="1"/>
    <col min="13555" max="13555" width="14.28515625" style="35" customWidth="1"/>
    <col min="13556" max="13556" width="6.28515625" style="35" customWidth="1"/>
    <col min="13557" max="13557" width="4" style="35" customWidth="1"/>
    <col min="13558" max="13558" width="4.85546875" style="35" customWidth="1"/>
    <col min="13559" max="13559" width="5.28515625" style="35" customWidth="1"/>
    <col min="13560" max="13560" width="2" style="35" customWidth="1"/>
    <col min="13561" max="13561" width="12.140625" style="35" customWidth="1"/>
    <col min="13562" max="13562" width="12" style="35" customWidth="1"/>
    <col min="13563" max="13563" width="4.7109375" style="35" customWidth="1"/>
    <col min="13564" max="13564" width="5.28515625" style="35" customWidth="1"/>
    <col min="13565" max="13565" width="0.140625" style="35" customWidth="1"/>
    <col min="13566" max="13566" width="1" style="35" customWidth="1"/>
    <col min="13567" max="13567" width="7" style="35" customWidth="1"/>
    <col min="13568" max="13568" width="0.85546875" style="35" customWidth="1"/>
    <col min="13569" max="13569" width="3.28515625" style="35" customWidth="1"/>
    <col min="13570" max="13570" width="10.28515625" style="35" customWidth="1"/>
    <col min="13571" max="13571" width="1" style="35" customWidth="1"/>
    <col min="13572" max="13572" width="0" style="35" hidden="1" customWidth="1"/>
    <col min="13573" max="13573" width="1.140625" style="35" customWidth="1"/>
    <col min="13574" max="13808" width="9.140625" style="35"/>
    <col min="13809" max="13809" width="1.28515625" style="35" customWidth="1"/>
    <col min="13810" max="13810" width="11.5703125" style="35" customWidth="1"/>
    <col min="13811" max="13811" width="14.28515625" style="35" customWidth="1"/>
    <col min="13812" max="13812" width="6.28515625" style="35" customWidth="1"/>
    <col min="13813" max="13813" width="4" style="35" customWidth="1"/>
    <col min="13814" max="13814" width="4.85546875" style="35" customWidth="1"/>
    <col min="13815" max="13815" width="5.28515625" style="35" customWidth="1"/>
    <col min="13816" max="13816" width="2" style="35" customWidth="1"/>
    <col min="13817" max="13817" width="12.140625" style="35" customWidth="1"/>
    <col min="13818" max="13818" width="12" style="35" customWidth="1"/>
    <col min="13819" max="13819" width="4.7109375" style="35" customWidth="1"/>
    <col min="13820" max="13820" width="5.28515625" style="35" customWidth="1"/>
    <col min="13821" max="13821" width="0.140625" style="35" customWidth="1"/>
    <col min="13822" max="13822" width="1" style="35" customWidth="1"/>
    <col min="13823" max="13823" width="7" style="35" customWidth="1"/>
    <col min="13824" max="13824" width="0.85546875" style="35" customWidth="1"/>
    <col min="13825" max="13825" width="3.28515625" style="35" customWidth="1"/>
    <col min="13826" max="13826" width="10.28515625" style="35" customWidth="1"/>
    <col min="13827" max="13827" width="1" style="35" customWidth="1"/>
    <col min="13828" max="13828" width="0" style="35" hidden="1" customWidth="1"/>
    <col min="13829" max="13829" width="1.140625" style="35" customWidth="1"/>
    <col min="13830" max="14064" width="9.140625" style="35"/>
    <col min="14065" max="14065" width="1.28515625" style="35" customWidth="1"/>
    <col min="14066" max="14066" width="11.5703125" style="35" customWidth="1"/>
    <col min="14067" max="14067" width="14.28515625" style="35" customWidth="1"/>
    <col min="14068" max="14068" width="6.28515625" style="35" customWidth="1"/>
    <col min="14069" max="14069" width="4" style="35" customWidth="1"/>
    <col min="14070" max="14070" width="4.85546875" style="35" customWidth="1"/>
    <col min="14071" max="14071" width="5.28515625" style="35" customWidth="1"/>
    <col min="14072" max="14072" width="2" style="35" customWidth="1"/>
    <col min="14073" max="14073" width="12.140625" style="35" customWidth="1"/>
    <col min="14074" max="14074" width="12" style="35" customWidth="1"/>
    <col min="14075" max="14075" width="4.7109375" style="35" customWidth="1"/>
    <col min="14076" max="14076" width="5.28515625" style="35" customWidth="1"/>
    <col min="14077" max="14077" width="0.140625" style="35" customWidth="1"/>
    <col min="14078" max="14078" width="1" style="35" customWidth="1"/>
    <col min="14079" max="14079" width="7" style="35" customWidth="1"/>
    <col min="14080" max="14080" width="0.85546875" style="35" customWidth="1"/>
    <col min="14081" max="14081" width="3.28515625" style="35" customWidth="1"/>
    <col min="14082" max="14082" width="10.28515625" style="35" customWidth="1"/>
    <col min="14083" max="14083" width="1" style="35" customWidth="1"/>
    <col min="14084" max="14084" width="0" style="35" hidden="1" customWidth="1"/>
    <col min="14085" max="14085" width="1.140625" style="35" customWidth="1"/>
    <col min="14086" max="14320" width="9.140625" style="35"/>
    <col min="14321" max="14321" width="1.28515625" style="35" customWidth="1"/>
    <col min="14322" max="14322" width="11.5703125" style="35" customWidth="1"/>
    <col min="14323" max="14323" width="14.28515625" style="35" customWidth="1"/>
    <col min="14324" max="14324" width="6.28515625" style="35" customWidth="1"/>
    <col min="14325" max="14325" width="4" style="35" customWidth="1"/>
    <col min="14326" max="14326" width="4.85546875" style="35" customWidth="1"/>
    <col min="14327" max="14327" width="5.28515625" style="35" customWidth="1"/>
    <col min="14328" max="14328" width="2" style="35" customWidth="1"/>
    <col min="14329" max="14329" width="12.140625" style="35" customWidth="1"/>
    <col min="14330" max="14330" width="12" style="35" customWidth="1"/>
    <col min="14331" max="14331" width="4.7109375" style="35" customWidth="1"/>
    <col min="14332" max="14332" width="5.28515625" style="35" customWidth="1"/>
    <col min="14333" max="14333" width="0.140625" style="35" customWidth="1"/>
    <col min="14334" max="14334" width="1" style="35" customWidth="1"/>
    <col min="14335" max="14335" width="7" style="35" customWidth="1"/>
    <col min="14336" max="14336" width="0.85546875" style="35" customWidth="1"/>
    <col min="14337" max="14337" width="3.28515625" style="35" customWidth="1"/>
    <col min="14338" max="14338" width="10.28515625" style="35" customWidth="1"/>
    <col min="14339" max="14339" width="1" style="35" customWidth="1"/>
    <col min="14340" max="14340" width="0" style="35" hidden="1" customWidth="1"/>
    <col min="14341" max="14341" width="1.140625" style="35" customWidth="1"/>
    <col min="14342" max="14576" width="9.140625" style="35"/>
    <col min="14577" max="14577" width="1.28515625" style="35" customWidth="1"/>
    <col min="14578" max="14578" width="11.5703125" style="35" customWidth="1"/>
    <col min="14579" max="14579" width="14.28515625" style="35" customWidth="1"/>
    <col min="14580" max="14580" width="6.28515625" style="35" customWidth="1"/>
    <col min="14581" max="14581" width="4" style="35" customWidth="1"/>
    <col min="14582" max="14582" width="4.85546875" style="35" customWidth="1"/>
    <col min="14583" max="14583" width="5.28515625" style="35" customWidth="1"/>
    <col min="14584" max="14584" width="2" style="35" customWidth="1"/>
    <col min="14585" max="14585" width="12.140625" style="35" customWidth="1"/>
    <col min="14586" max="14586" width="12" style="35" customWidth="1"/>
    <col min="14587" max="14587" width="4.7109375" style="35" customWidth="1"/>
    <col min="14588" max="14588" width="5.28515625" style="35" customWidth="1"/>
    <col min="14589" max="14589" width="0.140625" style="35" customWidth="1"/>
    <col min="14590" max="14590" width="1" style="35" customWidth="1"/>
    <col min="14591" max="14591" width="7" style="35" customWidth="1"/>
    <col min="14592" max="14592" width="0.85546875" style="35" customWidth="1"/>
    <col min="14593" max="14593" width="3.28515625" style="35" customWidth="1"/>
    <col min="14594" max="14594" width="10.28515625" style="35" customWidth="1"/>
    <col min="14595" max="14595" width="1" style="35" customWidth="1"/>
    <col min="14596" max="14596" width="0" style="35" hidden="1" customWidth="1"/>
    <col min="14597" max="14597" width="1.140625" style="35" customWidth="1"/>
    <col min="14598" max="14832" width="9.140625" style="35"/>
    <col min="14833" max="14833" width="1.28515625" style="35" customWidth="1"/>
    <col min="14834" max="14834" width="11.5703125" style="35" customWidth="1"/>
    <col min="14835" max="14835" width="14.28515625" style="35" customWidth="1"/>
    <col min="14836" max="14836" width="6.28515625" style="35" customWidth="1"/>
    <col min="14837" max="14837" width="4" style="35" customWidth="1"/>
    <col min="14838" max="14838" width="4.85546875" style="35" customWidth="1"/>
    <col min="14839" max="14839" width="5.28515625" style="35" customWidth="1"/>
    <col min="14840" max="14840" width="2" style="35" customWidth="1"/>
    <col min="14841" max="14841" width="12.140625" style="35" customWidth="1"/>
    <col min="14842" max="14842" width="12" style="35" customWidth="1"/>
    <col min="14843" max="14843" width="4.7109375" style="35" customWidth="1"/>
    <col min="14844" max="14844" width="5.28515625" style="35" customWidth="1"/>
    <col min="14845" max="14845" width="0.140625" style="35" customWidth="1"/>
    <col min="14846" max="14846" width="1" style="35" customWidth="1"/>
    <col min="14847" max="14847" width="7" style="35" customWidth="1"/>
    <col min="14848" max="14848" width="0.85546875" style="35" customWidth="1"/>
    <col min="14849" max="14849" width="3.28515625" style="35" customWidth="1"/>
    <col min="14850" max="14850" width="10.28515625" style="35" customWidth="1"/>
    <col min="14851" max="14851" width="1" style="35" customWidth="1"/>
    <col min="14852" max="14852" width="0" style="35" hidden="1" customWidth="1"/>
    <col min="14853" max="14853" width="1.140625" style="35" customWidth="1"/>
    <col min="14854" max="15088" width="9.140625" style="35"/>
    <col min="15089" max="15089" width="1.28515625" style="35" customWidth="1"/>
    <col min="15090" max="15090" width="11.5703125" style="35" customWidth="1"/>
    <col min="15091" max="15091" width="14.28515625" style="35" customWidth="1"/>
    <col min="15092" max="15092" width="6.28515625" style="35" customWidth="1"/>
    <col min="15093" max="15093" width="4" style="35" customWidth="1"/>
    <col min="15094" max="15094" width="4.85546875" style="35" customWidth="1"/>
    <col min="15095" max="15095" width="5.28515625" style="35" customWidth="1"/>
    <col min="15096" max="15096" width="2" style="35" customWidth="1"/>
    <col min="15097" max="15097" width="12.140625" style="35" customWidth="1"/>
    <col min="15098" max="15098" width="12" style="35" customWidth="1"/>
    <col min="15099" max="15099" width="4.7109375" style="35" customWidth="1"/>
    <col min="15100" max="15100" width="5.28515625" style="35" customWidth="1"/>
    <col min="15101" max="15101" width="0.140625" style="35" customWidth="1"/>
    <col min="15102" max="15102" width="1" style="35" customWidth="1"/>
    <col min="15103" max="15103" width="7" style="35" customWidth="1"/>
    <col min="15104" max="15104" width="0.85546875" style="35" customWidth="1"/>
    <col min="15105" max="15105" width="3.28515625" style="35" customWidth="1"/>
    <col min="15106" max="15106" width="10.28515625" style="35" customWidth="1"/>
    <col min="15107" max="15107" width="1" style="35" customWidth="1"/>
    <col min="15108" max="15108" width="0" style="35" hidden="1" customWidth="1"/>
    <col min="15109" max="15109" width="1.140625" style="35" customWidth="1"/>
    <col min="15110" max="15344" width="9.140625" style="35"/>
    <col min="15345" max="15345" width="1.28515625" style="35" customWidth="1"/>
    <col min="15346" max="15346" width="11.5703125" style="35" customWidth="1"/>
    <col min="15347" max="15347" width="14.28515625" style="35" customWidth="1"/>
    <col min="15348" max="15348" width="6.28515625" style="35" customWidth="1"/>
    <col min="15349" max="15349" width="4" style="35" customWidth="1"/>
    <col min="15350" max="15350" width="4.85546875" style="35" customWidth="1"/>
    <col min="15351" max="15351" width="5.28515625" style="35" customWidth="1"/>
    <col min="15352" max="15352" width="2" style="35" customWidth="1"/>
    <col min="15353" max="15353" width="12.140625" style="35" customWidth="1"/>
    <col min="15354" max="15354" width="12" style="35" customWidth="1"/>
    <col min="15355" max="15355" width="4.7109375" style="35" customWidth="1"/>
    <col min="15356" max="15356" width="5.28515625" style="35" customWidth="1"/>
    <col min="15357" max="15357" width="0.140625" style="35" customWidth="1"/>
    <col min="15358" max="15358" width="1" style="35" customWidth="1"/>
    <col min="15359" max="15359" width="7" style="35" customWidth="1"/>
    <col min="15360" max="15360" width="0.85546875" style="35" customWidth="1"/>
    <col min="15361" max="15361" width="3.28515625" style="35" customWidth="1"/>
    <col min="15362" max="15362" width="10.28515625" style="35" customWidth="1"/>
    <col min="15363" max="15363" width="1" style="35" customWidth="1"/>
    <col min="15364" max="15364" width="0" style="35" hidden="1" customWidth="1"/>
    <col min="15365" max="15365" width="1.140625" style="35" customWidth="1"/>
    <col min="15366" max="15600" width="9.140625" style="35"/>
    <col min="15601" max="15601" width="1.28515625" style="35" customWidth="1"/>
    <col min="15602" max="15602" width="11.5703125" style="35" customWidth="1"/>
    <col min="15603" max="15603" width="14.28515625" style="35" customWidth="1"/>
    <col min="15604" max="15604" width="6.28515625" style="35" customWidth="1"/>
    <col min="15605" max="15605" width="4" style="35" customWidth="1"/>
    <col min="15606" max="15606" width="4.85546875" style="35" customWidth="1"/>
    <col min="15607" max="15607" width="5.28515625" style="35" customWidth="1"/>
    <col min="15608" max="15608" width="2" style="35" customWidth="1"/>
    <col min="15609" max="15609" width="12.140625" style="35" customWidth="1"/>
    <col min="15610" max="15610" width="12" style="35" customWidth="1"/>
    <col min="15611" max="15611" width="4.7109375" style="35" customWidth="1"/>
    <col min="15612" max="15612" width="5.28515625" style="35" customWidth="1"/>
    <col min="15613" max="15613" width="0.140625" style="35" customWidth="1"/>
    <col min="15614" max="15614" width="1" style="35" customWidth="1"/>
    <col min="15615" max="15615" width="7" style="35" customWidth="1"/>
    <col min="15616" max="15616" width="0.85546875" style="35" customWidth="1"/>
    <col min="15617" max="15617" width="3.28515625" style="35" customWidth="1"/>
    <col min="15618" max="15618" width="10.28515625" style="35" customWidth="1"/>
    <col min="15619" max="15619" width="1" style="35" customWidth="1"/>
    <col min="15620" max="15620" width="0" style="35" hidden="1" customWidth="1"/>
    <col min="15621" max="15621" width="1.140625" style="35" customWidth="1"/>
    <col min="15622" max="15856" width="9.140625" style="35"/>
    <col min="15857" max="15857" width="1.28515625" style="35" customWidth="1"/>
    <col min="15858" max="15858" width="11.5703125" style="35" customWidth="1"/>
    <col min="15859" max="15859" width="14.28515625" style="35" customWidth="1"/>
    <col min="15860" max="15860" width="6.28515625" style="35" customWidth="1"/>
    <col min="15861" max="15861" width="4" style="35" customWidth="1"/>
    <col min="15862" max="15862" width="4.85546875" style="35" customWidth="1"/>
    <col min="15863" max="15863" width="5.28515625" style="35" customWidth="1"/>
    <col min="15864" max="15864" width="2" style="35" customWidth="1"/>
    <col min="15865" max="15865" width="12.140625" style="35" customWidth="1"/>
    <col min="15866" max="15866" width="12" style="35" customWidth="1"/>
    <col min="15867" max="15867" width="4.7109375" style="35" customWidth="1"/>
    <col min="15868" max="15868" width="5.28515625" style="35" customWidth="1"/>
    <col min="15869" max="15869" width="0.140625" style="35" customWidth="1"/>
    <col min="15870" max="15870" width="1" style="35" customWidth="1"/>
    <col min="15871" max="15871" width="7" style="35" customWidth="1"/>
    <col min="15872" max="15872" width="0.85546875" style="35" customWidth="1"/>
    <col min="15873" max="15873" width="3.28515625" style="35" customWidth="1"/>
    <col min="15874" max="15874" width="10.28515625" style="35" customWidth="1"/>
    <col min="15875" max="15875" width="1" style="35" customWidth="1"/>
    <col min="15876" max="15876" width="0" style="35" hidden="1" customWidth="1"/>
    <col min="15877" max="15877" width="1.140625" style="35" customWidth="1"/>
    <col min="15878" max="16112" width="9.140625" style="35"/>
    <col min="16113" max="16113" width="1.28515625" style="35" customWidth="1"/>
    <col min="16114" max="16114" width="11.5703125" style="35" customWidth="1"/>
    <col min="16115" max="16115" width="14.28515625" style="35" customWidth="1"/>
    <col min="16116" max="16116" width="6.28515625" style="35" customWidth="1"/>
    <col min="16117" max="16117" width="4" style="35" customWidth="1"/>
    <col min="16118" max="16118" width="4.85546875" style="35" customWidth="1"/>
    <col min="16119" max="16119" width="5.28515625" style="35" customWidth="1"/>
    <col min="16120" max="16120" width="2" style="35" customWidth="1"/>
    <col min="16121" max="16121" width="12.140625" style="35" customWidth="1"/>
    <col min="16122" max="16122" width="12" style="35" customWidth="1"/>
    <col min="16123" max="16123" width="4.7109375" style="35" customWidth="1"/>
    <col min="16124" max="16124" width="5.28515625" style="35" customWidth="1"/>
    <col min="16125" max="16125" width="0.140625" style="35" customWidth="1"/>
    <col min="16126" max="16126" width="1" style="35" customWidth="1"/>
    <col min="16127" max="16127" width="7" style="35" customWidth="1"/>
    <col min="16128" max="16128" width="0.85546875" style="35" customWidth="1"/>
    <col min="16129" max="16129" width="3.28515625" style="35" customWidth="1"/>
    <col min="16130" max="16130" width="10.28515625" style="35" customWidth="1"/>
    <col min="16131" max="16131" width="1" style="35" customWidth="1"/>
    <col min="16132" max="16132" width="0" style="35" hidden="1" customWidth="1"/>
    <col min="16133" max="16133" width="1.140625" style="35" customWidth="1"/>
    <col min="16134" max="16384" width="9.140625" style="35"/>
  </cols>
  <sheetData>
    <row r="1" spans="1:7" ht="7.9" customHeight="1" x14ac:dyDescent="0.25"/>
    <row r="2" spans="1:7" ht="31.5" customHeight="1" x14ac:dyDescent="0.25">
      <c r="A2" s="174" t="s">
        <v>296</v>
      </c>
      <c r="B2" s="223"/>
      <c r="C2" s="223"/>
      <c r="D2" s="223"/>
      <c r="E2" s="223"/>
      <c r="F2" s="36"/>
      <c r="G2" s="36"/>
    </row>
    <row r="3" spans="1:7" ht="18" x14ac:dyDescent="0.25">
      <c r="A3" s="41"/>
      <c r="B3" s="41"/>
      <c r="C3" s="46"/>
      <c r="D3" s="46"/>
      <c r="E3" s="46"/>
      <c r="F3" s="32"/>
      <c r="G3" s="32"/>
    </row>
    <row r="4" spans="1:7" x14ac:dyDescent="0.25">
      <c r="A4" s="175" t="s">
        <v>20</v>
      </c>
      <c r="B4" s="224"/>
      <c r="C4" s="224"/>
      <c r="D4" s="224"/>
      <c r="E4" s="224"/>
      <c r="F4" s="37"/>
      <c r="G4" s="37"/>
    </row>
    <row r="5" spans="1:7" ht="15.75" x14ac:dyDescent="0.25">
      <c r="A5" s="42"/>
      <c r="B5" s="42"/>
      <c r="C5" s="47"/>
      <c r="D5" s="47"/>
      <c r="E5" s="47"/>
      <c r="F5" s="34"/>
      <c r="G5" s="34"/>
    </row>
    <row r="6" spans="1:7" ht="15.75" x14ac:dyDescent="0.25">
      <c r="A6" s="231" t="s">
        <v>278</v>
      </c>
      <c r="B6" s="232"/>
      <c r="C6" s="232"/>
      <c r="D6" s="232"/>
      <c r="E6" s="232"/>
      <c r="F6" s="33"/>
      <c r="G6" s="33"/>
    </row>
    <row r="7" spans="1:7" x14ac:dyDescent="0.25">
      <c r="D7" s="220"/>
      <c r="E7" s="220"/>
    </row>
    <row r="8" spans="1:7" ht="11.1" customHeight="1" x14ac:dyDescent="0.25"/>
    <row r="9" spans="1:7" ht="18" customHeight="1" x14ac:dyDescent="0.25"/>
    <row r="10" spans="1:7" ht="53.25" customHeight="1" x14ac:dyDescent="0.25">
      <c r="A10" s="233" t="s">
        <v>274</v>
      </c>
      <c r="B10" s="234"/>
      <c r="C10" s="116" t="s">
        <v>293</v>
      </c>
      <c r="D10" s="102" t="s">
        <v>292</v>
      </c>
      <c r="E10" s="116" t="s">
        <v>70</v>
      </c>
    </row>
    <row r="11" spans="1:7" ht="15" customHeight="1" x14ac:dyDescent="0.25">
      <c r="A11" s="103" t="s">
        <v>72</v>
      </c>
      <c r="B11" s="103" t="s">
        <v>73</v>
      </c>
      <c r="C11" s="116" t="s">
        <v>74</v>
      </c>
      <c r="D11" s="116" t="s">
        <v>75</v>
      </c>
      <c r="E11" s="116" t="s">
        <v>277</v>
      </c>
    </row>
    <row r="12" spans="1:7" ht="31.9" customHeight="1" x14ac:dyDescent="0.25">
      <c r="A12" s="43"/>
      <c r="B12" s="43" t="s">
        <v>65</v>
      </c>
      <c r="C12" s="48">
        <f>C13</f>
        <v>2498040</v>
      </c>
      <c r="D12" s="48">
        <f t="shared" ref="C12:D14" si="0">D13</f>
        <v>1154404</v>
      </c>
      <c r="E12" s="48">
        <f>D12/C12*100</f>
        <v>46.212390514163104</v>
      </c>
    </row>
    <row r="13" spans="1:7" ht="31.9" customHeight="1" x14ac:dyDescent="0.25">
      <c r="A13" s="43" t="s">
        <v>256</v>
      </c>
      <c r="B13" s="43" t="s">
        <v>257</v>
      </c>
      <c r="C13" s="48">
        <f t="shared" si="0"/>
        <v>2498040</v>
      </c>
      <c r="D13" s="48">
        <f t="shared" si="0"/>
        <v>1154404</v>
      </c>
      <c r="E13" s="48">
        <f t="shared" ref="E13:E61" si="1">D13/C13*100</f>
        <v>46.212390514163104</v>
      </c>
    </row>
    <row r="14" spans="1:7" ht="31.9" customHeight="1" x14ac:dyDescent="0.25">
      <c r="A14" s="43" t="s">
        <v>258</v>
      </c>
      <c r="B14" s="43" t="s">
        <v>259</v>
      </c>
      <c r="C14" s="48">
        <f t="shared" si="0"/>
        <v>2498040</v>
      </c>
      <c r="D14" s="48">
        <f t="shared" si="0"/>
        <v>1154404</v>
      </c>
      <c r="E14" s="48">
        <f t="shared" si="1"/>
        <v>46.212390514163104</v>
      </c>
    </row>
    <row r="15" spans="1:7" ht="35.450000000000003" customHeight="1" x14ac:dyDescent="0.25">
      <c r="A15" s="43" t="s">
        <v>260</v>
      </c>
      <c r="B15" s="43" t="s">
        <v>311</v>
      </c>
      <c r="C15" s="48">
        <f>C16+C24+C30+C37+C43+C52+C56+C62</f>
        <v>2498040</v>
      </c>
      <c r="D15" s="48">
        <f>D16+D24+D30+D37+D43+D52+D56</f>
        <v>1154404</v>
      </c>
      <c r="E15" s="48">
        <f t="shared" si="1"/>
        <v>46.212390514163104</v>
      </c>
    </row>
    <row r="16" spans="1:7" ht="33.75" customHeight="1" x14ac:dyDescent="0.25">
      <c r="A16" s="117" t="s">
        <v>40</v>
      </c>
      <c r="B16" s="118" t="s">
        <v>41</v>
      </c>
      <c r="C16" s="119">
        <f>C17+C22</f>
        <v>327840</v>
      </c>
      <c r="D16" s="119">
        <f>D17+D22</f>
        <v>89934.369999999981</v>
      </c>
      <c r="E16" s="119">
        <f t="shared" si="1"/>
        <v>27.432396900927277</v>
      </c>
    </row>
    <row r="17" spans="1:5" s="38" customFormat="1" ht="28.15" customHeight="1" x14ac:dyDescent="0.25">
      <c r="A17" s="39" t="s">
        <v>117</v>
      </c>
      <c r="B17" s="44" t="s">
        <v>14</v>
      </c>
      <c r="C17" s="49">
        <f>C18+C19+C20+C21</f>
        <v>322200</v>
      </c>
      <c r="D17" s="49">
        <f>D18+D19+D20+D21</f>
        <v>89916.469999999987</v>
      </c>
      <c r="E17" s="49">
        <f t="shared" si="1"/>
        <v>27.907036002482926</v>
      </c>
    </row>
    <row r="18" spans="1:5" ht="28.15" customHeight="1" x14ac:dyDescent="0.25">
      <c r="A18" s="39" t="s">
        <v>118</v>
      </c>
      <c r="B18" s="44" t="s">
        <v>15</v>
      </c>
      <c r="C18" s="49">
        <v>93900</v>
      </c>
      <c r="D18" s="49">
        <v>65182.27</v>
      </c>
      <c r="E18" s="49">
        <f t="shared" si="1"/>
        <v>69.416687965921184</v>
      </c>
    </row>
    <row r="19" spans="1:5" ht="28.15" customHeight="1" x14ac:dyDescent="0.25">
      <c r="A19" s="39" t="s">
        <v>136</v>
      </c>
      <c r="B19" s="44" t="s">
        <v>22</v>
      </c>
      <c r="C19" s="49">
        <v>176800</v>
      </c>
      <c r="D19" s="49">
        <v>24337.22</v>
      </c>
      <c r="E19" s="49">
        <f t="shared" si="1"/>
        <v>13.765395927601812</v>
      </c>
    </row>
    <row r="20" spans="1:5" s="38" customFormat="1" ht="39" customHeight="1" x14ac:dyDescent="0.25">
      <c r="A20" s="39" t="s">
        <v>205</v>
      </c>
      <c r="B20" s="44" t="s">
        <v>38</v>
      </c>
      <c r="C20" s="49">
        <v>51100</v>
      </c>
      <c r="D20" s="49">
        <v>0</v>
      </c>
      <c r="E20" s="49">
        <f t="shared" si="1"/>
        <v>0</v>
      </c>
    </row>
    <row r="21" spans="1:5" ht="28.15" customHeight="1" x14ac:dyDescent="0.25">
      <c r="A21" s="39" t="s">
        <v>212</v>
      </c>
      <c r="B21" s="44" t="s">
        <v>67</v>
      </c>
      <c r="C21" s="49">
        <v>400</v>
      </c>
      <c r="D21" s="49">
        <v>396.98</v>
      </c>
      <c r="E21" s="49">
        <f t="shared" si="1"/>
        <v>99.245000000000005</v>
      </c>
    </row>
    <row r="22" spans="1:5" ht="28.15" customHeight="1" x14ac:dyDescent="0.25">
      <c r="A22" s="39" t="s">
        <v>216</v>
      </c>
      <c r="B22" s="44" t="s">
        <v>16</v>
      </c>
      <c r="C22" s="49">
        <f>C23</f>
        <v>5640</v>
      </c>
      <c r="D22" s="49">
        <f>D23</f>
        <v>17.899999999999999</v>
      </c>
      <c r="E22" s="49">
        <f t="shared" si="1"/>
        <v>0.31737588652482268</v>
      </c>
    </row>
    <row r="23" spans="1:5" s="38" customFormat="1" ht="28.15" customHeight="1" x14ac:dyDescent="0.25">
      <c r="A23" s="39" t="s">
        <v>217</v>
      </c>
      <c r="B23" s="44" t="s">
        <v>32</v>
      </c>
      <c r="C23" s="49">
        <v>5640</v>
      </c>
      <c r="D23" s="49">
        <v>17.899999999999999</v>
      </c>
      <c r="E23" s="49">
        <f t="shared" si="1"/>
        <v>0.31737588652482268</v>
      </c>
    </row>
    <row r="24" spans="1:5" ht="36.75" customHeight="1" x14ac:dyDescent="0.25">
      <c r="A24" s="117" t="s">
        <v>42</v>
      </c>
      <c r="B24" s="118" t="s">
        <v>43</v>
      </c>
      <c r="C24" s="119">
        <f>C25+C28</f>
        <v>106400</v>
      </c>
      <c r="D24" s="119">
        <f>D25+D28</f>
        <v>44061.11</v>
      </c>
      <c r="E24" s="119">
        <f t="shared" si="1"/>
        <v>41.410817669172935</v>
      </c>
    </row>
    <row r="25" spans="1:5" ht="28.15" customHeight="1" x14ac:dyDescent="0.25">
      <c r="A25" s="39" t="s">
        <v>117</v>
      </c>
      <c r="B25" s="44" t="s">
        <v>14</v>
      </c>
      <c r="C25" s="49">
        <f>C26+C27</f>
        <v>89800</v>
      </c>
      <c r="D25" s="49">
        <f>D26+D27</f>
        <v>44061.11</v>
      </c>
      <c r="E25" s="49">
        <f t="shared" si="1"/>
        <v>49.065824053452118</v>
      </c>
    </row>
    <row r="26" spans="1:5" ht="28.15" customHeight="1" x14ac:dyDescent="0.25">
      <c r="A26" s="39" t="s">
        <v>136</v>
      </c>
      <c r="B26" s="44" t="s">
        <v>22</v>
      </c>
      <c r="C26" s="49">
        <v>88800</v>
      </c>
      <c r="D26" s="49">
        <v>43164.49</v>
      </c>
      <c r="E26" s="49">
        <f t="shared" si="1"/>
        <v>48.60865990990991</v>
      </c>
    </row>
    <row r="27" spans="1:5" s="38" customFormat="1" ht="28.15" customHeight="1" x14ac:dyDescent="0.25">
      <c r="A27" s="39" t="s">
        <v>196</v>
      </c>
      <c r="B27" s="44" t="s">
        <v>37</v>
      </c>
      <c r="C27" s="49">
        <v>1000</v>
      </c>
      <c r="D27" s="49">
        <v>896.62</v>
      </c>
      <c r="E27" s="49">
        <f t="shared" si="1"/>
        <v>89.661999999999992</v>
      </c>
    </row>
    <row r="28" spans="1:5" s="38" customFormat="1" ht="28.15" customHeight="1" x14ac:dyDescent="0.25">
      <c r="A28" s="39" t="s">
        <v>216</v>
      </c>
      <c r="B28" s="44" t="s">
        <v>16</v>
      </c>
      <c r="C28" s="49">
        <f>C29</f>
        <v>16600</v>
      </c>
      <c r="D28" s="49">
        <f>D29</f>
        <v>0</v>
      </c>
      <c r="E28" s="49">
        <f>D28/C28*100</f>
        <v>0</v>
      </c>
    </row>
    <row r="29" spans="1:5" ht="28.15" customHeight="1" x14ac:dyDescent="0.25">
      <c r="A29" s="39" t="s">
        <v>217</v>
      </c>
      <c r="B29" s="44" t="s">
        <v>32</v>
      </c>
      <c r="C29" s="49">
        <v>16600</v>
      </c>
      <c r="D29" s="49">
        <v>0</v>
      </c>
      <c r="E29" s="49">
        <f t="shared" si="1"/>
        <v>0</v>
      </c>
    </row>
    <row r="30" spans="1:5" ht="32.25" customHeight="1" x14ac:dyDescent="0.25">
      <c r="A30" s="117" t="s">
        <v>44</v>
      </c>
      <c r="B30" s="118" t="s">
        <v>45</v>
      </c>
      <c r="C30" s="119">
        <f>C31+C35</f>
        <v>11200</v>
      </c>
      <c r="D30" s="119">
        <f>D31+D35</f>
        <v>6908.21</v>
      </c>
      <c r="E30" s="119">
        <f t="shared" si="1"/>
        <v>61.680446428571436</v>
      </c>
    </row>
    <row r="31" spans="1:5" ht="28.15" customHeight="1" x14ac:dyDescent="0.25">
      <c r="A31" s="39" t="s">
        <v>117</v>
      </c>
      <c r="B31" s="44" t="s">
        <v>14</v>
      </c>
      <c r="C31" s="49">
        <f>C32+C33+C34</f>
        <v>8700</v>
      </c>
      <c r="D31" s="49">
        <f>D32+D33+D34</f>
        <v>4907.72</v>
      </c>
      <c r="E31" s="49">
        <f t="shared" si="1"/>
        <v>56.41057471264368</v>
      </c>
    </row>
    <row r="32" spans="1:5" ht="28.15" customHeight="1" x14ac:dyDescent="0.25">
      <c r="A32" s="39" t="s">
        <v>118</v>
      </c>
      <c r="B32" s="44" t="s">
        <v>15</v>
      </c>
      <c r="C32" s="49">
        <v>0</v>
      </c>
      <c r="D32" s="49">
        <v>100</v>
      </c>
      <c r="E32" s="49">
        <v>0</v>
      </c>
    </row>
    <row r="33" spans="1:5" ht="28.15" customHeight="1" x14ac:dyDescent="0.25">
      <c r="A33" s="39" t="s">
        <v>136</v>
      </c>
      <c r="B33" s="44" t="s">
        <v>22</v>
      </c>
      <c r="C33" s="49">
        <v>8600</v>
      </c>
      <c r="D33" s="49">
        <v>4657.72</v>
      </c>
      <c r="E33" s="49">
        <f t="shared" si="1"/>
        <v>54.15953488372093</v>
      </c>
    </row>
    <row r="34" spans="1:5" ht="28.15" customHeight="1" x14ac:dyDescent="0.25">
      <c r="A34" s="162">
        <v>37</v>
      </c>
      <c r="B34" s="44" t="s">
        <v>38</v>
      </c>
      <c r="C34" s="49">
        <v>100</v>
      </c>
      <c r="D34" s="49">
        <v>150</v>
      </c>
      <c r="E34" s="49">
        <f t="shared" si="1"/>
        <v>150</v>
      </c>
    </row>
    <row r="35" spans="1:5" ht="28.15" customHeight="1" x14ac:dyDescent="0.25">
      <c r="A35" s="39" t="s">
        <v>216</v>
      </c>
      <c r="B35" s="44" t="s">
        <v>16</v>
      </c>
      <c r="C35" s="49">
        <f>C36</f>
        <v>2500</v>
      </c>
      <c r="D35" s="49">
        <f>D36</f>
        <v>2000.49</v>
      </c>
      <c r="E35" s="49">
        <f t="shared" si="1"/>
        <v>80.019599999999997</v>
      </c>
    </row>
    <row r="36" spans="1:5" ht="28.15" customHeight="1" x14ac:dyDescent="0.25">
      <c r="A36" s="39" t="s">
        <v>217</v>
      </c>
      <c r="B36" s="44" t="s">
        <v>32</v>
      </c>
      <c r="C36" s="49">
        <v>2500</v>
      </c>
      <c r="D36" s="49">
        <v>2000.49</v>
      </c>
      <c r="E36" s="49">
        <f t="shared" si="1"/>
        <v>80.019599999999997</v>
      </c>
    </row>
    <row r="37" spans="1:5" ht="36.75" customHeight="1" x14ac:dyDescent="0.25">
      <c r="A37" s="117" t="s">
        <v>46</v>
      </c>
      <c r="B37" s="118" t="s">
        <v>47</v>
      </c>
      <c r="C37" s="119">
        <f>C38</f>
        <v>60000</v>
      </c>
      <c r="D37" s="119">
        <f>D38</f>
        <v>26019.67</v>
      </c>
      <c r="E37" s="119">
        <f t="shared" si="1"/>
        <v>43.366116666666663</v>
      </c>
    </row>
    <row r="38" spans="1:5" ht="28.15" customHeight="1" x14ac:dyDescent="0.25">
      <c r="A38" s="39" t="s">
        <v>117</v>
      </c>
      <c r="B38" s="44" t="s">
        <v>14</v>
      </c>
      <c r="C38" s="49">
        <f>C39+C40+C41+C42</f>
        <v>60000</v>
      </c>
      <c r="D38" s="49">
        <f>D39+D40+D41+D42</f>
        <v>26019.67</v>
      </c>
      <c r="E38" s="49">
        <f t="shared" si="1"/>
        <v>43.366116666666663</v>
      </c>
    </row>
    <row r="39" spans="1:5" ht="28.15" customHeight="1" x14ac:dyDescent="0.25">
      <c r="A39" s="39" t="s">
        <v>118</v>
      </c>
      <c r="B39" s="44" t="s">
        <v>15</v>
      </c>
      <c r="C39" s="49">
        <v>30000</v>
      </c>
      <c r="D39" s="49">
        <v>15852.86</v>
      </c>
      <c r="E39" s="49">
        <f t="shared" si="1"/>
        <v>52.842866666666666</v>
      </c>
    </row>
    <row r="40" spans="1:5" ht="28.15" customHeight="1" x14ac:dyDescent="0.25">
      <c r="A40" s="39" t="s">
        <v>136</v>
      </c>
      <c r="B40" s="105" t="s">
        <v>22</v>
      </c>
      <c r="C40" s="49">
        <v>30000</v>
      </c>
      <c r="D40" s="49">
        <v>10166.81</v>
      </c>
      <c r="E40" s="49">
        <f t="shared" ref="E40" si="2">D40/C40*100</f>
        <v>33.889366666666668</v>
      </c>
    </row>
    <row r="41" spans="1:5" ht="28.15" customHeight="1" x14ac:dyDescent="0.25">
      <c r="A41" s="39" t="s">
        <v>196</v>
      </c>
      <c r="B41" s="44" t="s">
        <v>37</v>
      </c>
      <c r="C41" s="49">
        <v>0</v>
      </c>
      <c r="D41" s="49">
        <v>0</v>
      </c>
      <c r="E41" s="49">
        <v>0</v>
      </c>
    </row>
    <row r="42" spans="1:5" ht="42.6" customHeight="1" x14ac:dyDescent="0.25">
      <c r="A42" s="39" t="s">
        <v>205</v>
      </c>
      <c r="B42" s="44" t="s">
        <v>38</v>
      </c>
      <c r="C42" s="49">
        <v>0</v>
      </c>
      <c r="D42" s="49">
        <v>0</v>
      </c>
      <c r="E42" s="49">
        <v>0</v>
      </c>
    </row>
    <row r="43" spans="1:5" s="38" customFormat="1" ht="36.75" customHeight="1" x14ac:dyDescent="0.25">
      <c r="A43" s="117" t="s">
        <v>48</v>
      </c>
      <c r="B43" s="118" t="s">
        <v>49</v>
      </c>
      <c r="C43" s="119">
        <f>C44+C50</f>
        <v>1980300</v>
      </c>
      <c r="D43" s="119">
        <f>D44+D50</f>
        <v>980531.24</v>
      </c>
      <c r="E43" s="119">
        <f t="shared" si="1"/>
        <v>49.514277634701813</v>
      </c>
    </row>
    <row r="44" spans="1:5" ht="28.15" customHeight="1" x14ac:dyDescent="0.25">
      <c r="A44" s="39" t="s">
        <v>117</v>
      </c>
      <c r="B44" s="44" t="s">
        <v>14</v>
      </c>
      <c r="C44" s="49">
        <f>C45+C46+C47+C48+C49</f>
        <v>1962300</v>
      </c>
      <c r="D44" s="49">
        <f>D45+D46+D47+D48+D49</f>
        <v>980531.24</v>
      </c>
      <c r="E44" s="49">
        <f t="shared" si="1"/>
        <v>49.968467614533964</v>
      </c>
    </row>
    <row r="45" spans="1:5" ht="28.15" customHeight="1" x14ac:dyDescent="0.25">
      <c r="A45" s="39" t="s">
        <v>118</v>
      </c>
      <c r="B45" s="44" t="s">
        <v>15</v>
      </c>
      <c r="C45" s="49">
        <v>1710600</v>
      </c>
      <c r="D45" s="49">
        <v>867870.09</v>
      </c>
      <c r="E45" s="49">
        <f t="shared" si="1"/>
        <v>50.734835145562961</v>
      </c>
    </row>
    <row r="46" spans="1:5" ht="28.15" customHeight="1" x14ac:dyDescent="0.25">
      <c r="A46" s="39" t="s">
        <v>136</v>
      </c>
      <c r="B46" s="44" t="s">
        <v>22</v>
      </c>
      <c r="C46" s="49">
        <v>206700</v>
      </c>
      <c r="D46" s="49">
        <v>105875.41</v>
      </c>
      <c r="E46" s="49">
        <f t="shared" si="1"/>
        <v>51.221775520077408</v>
      </c>
    </row>
    <row r="47" spans="1:5" ht="28.15" customHeight="1" x14ac:dyDescent="0.25">
      <c r="A47" s="39" t="s">
        <v>196</v>
      </c>
      <c r="B47" s="44" t="s">
        <v>37</v>
      </c>
      <c r="C47" s="49">
        <v>15000</v>
      </c>
      <c r="D47" s="49">
        <v>5453.82</v>
      </c>
      <c r="E47" s="49">
        <f t="shared" si="1"/>
        <v>36.358799999999995</v>
      </c>
    </row>
    <row r="48" spans="1:5" ht="40.15" customHeight="1" x14ac:dyDescent="0.25">
      <c r="A48" s="39" t="s">
        <v>205</v>
      </c>
      <c r="B48" s="44" t="s">
        <v>38</v>
      </c>
      <c r="C48" s="49">
        <v>30000</v>
      </c>
      <c r="D48" s="49">
        <v>0</v>
      </c>
      <c r="E48" s="49">
        <f t="shared" si="1"/>
        <v>0</v>
      </c>
    </row>
    <row r="49" spans="1:5" ht="28.15" customHeight="1" x14ac:dyDescent="0.25">
      <c r="A49" s="39" t="s">
        <v>212</v>
      </c>
      <c r="B49" s="44" t="s">
        <v>67</v>
      </c>
      <c r="C49" s="49">
        <v>0</v>
      </c>
      <c r="D49" s="49">
        <v>1331.92</v>
      </c>
      <c r="E49" s="49">
        <v>0</v>
      </c>
    </row>
    <row r="50" spans="1:5" ht="28.15" customHeight="1" x14ac:dyDescent="0.25">
      <c r="A50" s="39" t="s">
        <v>216</v>
      </c>
      <c r="B50" s="44" t="s">
        <v>16</v>
      </c>
      <c r="C50" s="49">
        <f>C51</f>
        <v>18000</v>
      </c>
      <c r="D50" s="49">
        <f>D51</f>
        <v>0</v>
      </c>
      <c r="E50" s="49">
        <f t="shared" si="1"/>
        <v>0</v>
      </c>
    </row>
    <row r="51" spans="1:5" ht="28.15" customHeight="1" x14ac:dyDescent="0.25">
      <c r="A51" s="39" t="s">
        <v>217</v>
      </c>
      <c r="B51" s="44" t="s">
        <v>32</v>
      </c>
      <c r="C51" s="49">
        <v>18000</v>
      </c>
      <c r="D51" s="49">
        <v>0</v>
      </c>
      <c r="E51" s="49">
        <f t="shared" si="1"/>
        <v>0</v>
      </c>
    </row>
    <row r="52" spans="1:5" s="38" customFormat="1" ht="36.75" customHeight="1" x14ac:dyDescent="0.25">
      <c r="A52" s="117" t="s">
        <v>61</v>
      </c>
      <c r="B52" s="118" t="s">
        <v>62</v>
      </c>
      <c r="C52" s="119">
        <f>C53</f>
        <v>7000</v>
      </c>
      <c r="D52" s="119">
        <f>D53</f>
        <v>5846.4</v>
      </c>
      <c r="E52" s="119">
        <f t="shared" si="1"/>
        <v>83.52</v>
      </c>
    </row>
    <row r="53" spans="1:5" ht="28.15" customHeight="1" x14ac:dyDescent="0.25">
      <c r="A53" s="39" t="s">
        <v>117</v>
      </c>
      <c r="B53" s="44" t="s">
        <v>14</v>
      </c>
      <c r="C53" s="49">
        <f>C54+C55</f>
        <v>7000</v>
      </c>
      <c r="D53" s="49">
        <f>D54+D55</f>
        <v>5846.4</v>
      </c>
      <c r="E53" s="49">
        <f t="shared" si="1"/>
        <v>83.52</v>
      </c>
    </row>
    <row r="54" spans="1:5" ht="28.15" customHeight="1" x14ac:dyDescent="0.25">
      <c r="A54" s="39" t="s">
        <v>118</v>
      </c>
      <c r="B54" s="44" t="s">
        <v>15</v>
      </c>
      <c r="C54" s="49">
        <v>0</v>
      </c>
      <c r="D54" s="49">
        <v>0</v>
      </c>
      <c r="E54" s="49">
        <v>0</v>
      </c>
    </row>
    <row r="55" spans="1:5" ht="28.15" customHeight="1" x14ac:dyDescent="0.25">
      <c r="A55" s="39" t="s">
        <v>136</v>
      </c>
      <c r="B55" s="44" t="s">
        <v>22</v>
      </c>
      <c r="C55" s="49">
        <v>7000</v>
      </c>
      <c r="D55" s="49">
        <v>5846.4</v>
      </c>
      <c r="E55" s="49">
        <f t="shared" si="1"/>
        <v>83.52</v>
      </c>
    </row>
    <row r="56" spans="1:5" s="38" customFormat="1" ht="36.75" customHeight="1" x14ac:dyDescent="0.25">
      <c r="A56" s="117" t="s">
        <v>50</v>
      </c>
      <c r="B56" s="118" t="s">
        <v>51</v>
      </c>
      <c r="C56" s="119">
        <f>C57+C60</f>
        <v>5100</v>
      </c>
      <c r="D56" s="119">
        <f>D57+D60</f>
        <v>1103</v>
      </c>
      <c r="E56" s="119">
        <f t="shared" si="1"/>
        <v>21.627450980392158</v>
      </c>
    </row>
    <row r="57" spans="1:5" ht="28.15" customHeight="1" x14ac:dyDescent="0.25">
      <c r="A57" s="39" t="s">
        <v>117</v>
      </c>
      <c r="B57" s="44" t="s">
        <v>14</v>
      </c>
      <c r="C57" s="49">
        <f>C58+C59</f>
        <v>2000</v>
      </c>
      <c r="D57" s="49">
        <f>D58+D59</f>
        <v>1103</v>
      </c>
      <c r="E57" s="49">
        <f t="shared" si="1"/>
        <v>55.15</v>
      </c>
    </row>
    <row r="58" spans="1:5" ht="28.15" customHeight="1" x14ac:dyDescent="0.25">
      <c r="A58" s="39" t="s">
        <v>136</v>
      </c>
      <c r="B58" s="44" t="s">
        <v>22</v>
      </c>
      <c r="C58" s="49">
        <v>2000</v>
      </c>
      <c r="D58" s="49">
        <v>1103</v>
      </c>
      <c r="E58" s="49">
        <f t="shared" si="1"/>
        <v>55.15</v>
      </c>
    </row>
    <row r="59" spans="1:5" ht="40.15" customHeight="1" x14ac:dyDescent="0.25">
      <c r="A59" s="39" t="s">
        <v>205</v>
      </c>
      <c r="B59" s="44" t="s">
        <v>38</v>
      </c>
      <c r="C59" s="49">
        <v>0</v>
      </c>
      <c r="D59" s="49">
        <v>0</v>
      </c>
      <c r="E59" s="49">
        <v>0</v>
      </c>
    </row>
    <row r="60" spans="1:5" ht="28.15" customHeight="1" x14ac:dyDescent="0.25">
      <c r="A60" s="39" t="s">
        <v>216</v>
      </c>
      <c r="B60" s="44" t="s">
        <v>16</v>
      </c>
      <c r="C60" s="49">
        <f>C61</f>
        <v>3100</v>
      </c>
      <c r="D60" s="49">
        <f>D61</f>
        <v>0</v>
      </c>
      <c r="E60" s="49">
        <f t="shared" si="1"/>
        <v>0</v>
      </c>
    </row>
    <row r="61" spans="1:5" ht="28.15" customHeight="1" x14ac:dyDescent="0.25">
      <c r="A61" s="39" t="s">
        <v>217</v>
      </c>
      <c r="B61" s="44" t="s">
        <v>32</v>
      </c>
      <c r="C61" s="49">
        <v>3100</v>
      </c>
      <c r="D61" s="164">
        <v>0</v>
      </c>
      <c r="E61" s="164">
        <f t="shared" si="1"/>
        <v>0</v>
      </c>
    </row>
    <row r="62" spans="1:5" s="154" customFormat="1" ht="28.15" customHeight="1" x14ac:dyDescent="0.25">
      <c r="A62" s="166" t="s">
        <v>308</v>
      </c>
      <c r="B62" s="166" t="s">
        <v>306</v>
      </c>
      <c r="C62" s="167">
        <f>C63</f>
        <v>200</v>
      </c>
      <c r="D62" s="168"/>
      <c r="E62" s="168"/>
    </row>
    <row r="63" spans="1:5" s="154" customFormat="1" ht="28.15" customHeight="1" x14ac:dyDescent="0.25">
      <c r="A63" s="44">
        <v>4</v>
      </c>
      <c r="B63" s="44" t="s">
        <v>16</v>
      </c>
      <c r="C63" s="163">
        <f>C64</f>
        <v>200</v>
      </c>
      <c r="D63" s="165">
        <v>0</v>
      </c>
      <c r="E63" s="165">
        <v>0</v>
      </c>
    </row>
    <row r="64" spans="1:5" s="154" customFormat="1" ht="28.15" customHeight="1" x14ac:dyDescent="0.25">
      <c r="A64" s="44">
        <v>42</v>
      </c>
      <c r="B64" s="44" t="s">
        <v>32</v>
      </c>
      <c r="C64" s="163">
        <v>200</v>
      </c>
      <c r="D64" s="165">
        <v>0</v>
      </c>
      <c r="E64" s="165">
        <v>0</v>
      </c>
    </row>
  </sheetData>
  <mergeCells count="5">
    <mergeCell ref="A2:E2"/>
    <mergeCell ref="A4:E4"/>
    <mergeCell ref="A6:E6"/>
    <mergeCell ref="D7:E7"/>
    <mergeCell ref="A10:B10"/>
  </mergeCells>
  <pageMargins left="0.7" right="0.7" top="0.75" bottom="0.75" header="0.3" footer="0.3"/>
  <pageSetup paperSize="9" scale="90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7"/>
  <sheetViews>
    <sheetView workbookViewId="0">
      <selection activeCell="K17" sqref="K17"/>
    </sheetView>
  </sheetViews>
  <sheetFormatPr defaultRowHeight="15" x14ac:dyDescent="0.25"/>
  <cols>
    <col min="1" max="1" width="29.7109375" style="40" customWidth="1"/>
    <col min="2" max="2" width="58.7109375" style="40" customWidth="1"/>
    <col min="3" max="4" width="20.7109375" style="45" customWidth="1"/>
    <col min="5" max="5" width="15.5703125" style="45" customWidth="1"/>
    <col min="6" max="240" width="9.140625" style="35"/>
    <col min="241" max="241" width="1.28515625" style="35" customWidth="1"/>
    <col min="242" max="242" width="11.5703125" style="35" customWidth="1"/>
    <col min="243" max="243" width="14.28515625" style="35" customWidth="1"/>
    <col min="244" max="244" width="6.28515625" style="35" customWidth="1"/>
    <col min="245" max="245" width="4" style="35" customWidth="1"/>
    <col min="246" max="246" width="4.85546875" style="35" customWidth="1"/>
    <col min="247" max="247" width="5.28515625" style="35" customWidth="1"/>
    <col min="248" max="248" width="2" style="35" customWidth="1"/>
    <col min="249" max="249" width="12.140625" style="35" customWidth="1"/>
    <col min="250" max="250" width="12" style="35" customWidth="1"/>
    <col min="251" max="251" width="4.7109375" style="35" customWidth="1"/>
    <col min="252" max="252" width="5.28515625" style="35" customWidth="1"/>
    <col min="253" max="253" width="0.140625" style="35" customWidth="1"/>
    <col min="254" max="254" width="1" style="35" customWidth="1"/>
    <col min="255" max="255" width="7" style="35" customWidth="1"/>
    <col min="256" max="256" width="0.85546875" style="35" customWidth="1"/>
    <col min="257" max="257" width="3.28515625" style="35" customWidth="1"/>
    <col min="258" max="258" width="10.28515625" style="35" customWidth="1"/>
    <col min="259" max="259" width="1" style="35" customWidth="1"/>
    <col min="260" max="260" width="0" style="35" hidden="1" customWidth="1"/>
    <col min="261" max="261" width="1.140625" style="35" customWidth="1"/>
    <col min="262" max="496" width="9.140625" style="35"/>
    <col min="497" max="497" width="1.28515625" style="35" customWidth="1"/>
    <col min="498" max="498" width="11.5703125" style="35" customWidth="1"/>
    <col min="499" max="499" width="14.28515625" style="35" customWidth="1"/>
    <col min="500" max="500" width="6.28515625" style="35" customWidth="1"/>
    <col min="501" max="501" width="4" style="35" customWidth="1"/>
    <col min="502" max="502" width="4.85546875" style="35" customWidth="1"/>
    <col min="503" max="503" width="5.28515625" style="35" customWidth="1"/>
    <col min="504" max="504" width="2" style="35" customWidth="1"/>
    <col min="505" max="505" width="12.140625" style="35" customWidth="1"/>
    <col min="506" max="506" width="12" style="35" customWidth="1"/>
    <col min="507" max="507" width="4.7109375" style="35" customWidth="1"/>
    <col min="508" max="508" width="5.28515625" style="35" customWidth="1"/>
    <col min="509" max="509" width="0.140625" style="35" customWidth="1"/>
    <col min="510" max="510" width="1" style="35" customWidth="1"/>
    <col min="511" max="511" width="7" style="35" customWidth="1"/>
    <col min="512" max="512" width="0.85546875" style="35" customWidth="1"/>
    <col min="513" max="513" width="3.28515625" style="35" customWidth="1"/>
    <col min="514" max="514" width="10.28515625" style="35" customWidth="1"/>
    <col min="515" max="515" width="1" style="35" customWidth="1"/>
    <col min="516" max="516" width="0" style="35" hidden="1" customWidth="1"/>
    <col min="517" max="517" width="1.140625" style="35" customWidth="1"/>
    <col min="518" max="752" width="9.140625" style="35"/>
    <col min="753" max="753" width="1.28515625" style="35" customWidth="1"/>
    <col min="754" max="754" width="11.5703125" style="35" customWidth="1"/>
    <col min="755" max="755" width="14.28515625" style="35" customWidth="1"/>
    <col min="756" max="756" width="6.28515625" style="35" customWidth="1"/>
    <col min="757" max="757" width="4" style="35" customWidth="1"/>
    <col min="758" max="758" width="4.85546875" style="35" customWidth="1"/>
    <col min="759" max="759" width="5.28515625" style="35" customWidth="1"/>
    <col min="760" max="760" width="2" style="35" customWidth="1"/>
    <col min="761" max="761" width="12.140625" style="35" customWidth="1"/>
    <col min="762" max="762" width="12" style="35" customWidth="1"/>
    <col min="763" max="763" width="4.7109375" style="35" customWidth="1"/>
    <col min="764" max="764" width="5.28515625" style="35" customWidth="1"/>
    <col min="765" max="765" width="0.140625" style="35" customWidth="1"/>
    <col min="766" max="766" width="1" style="35" customWidth="1"/>
    <col min="767" max="767" width="7" style="35" customWidth="1"/>
    <col min="768" max="768" width="0.85546875" style="35" customWidth="1"/>
    <col min="769" max="769" width="3.28515625" style="35" customWidth="1"/>
    <col min="770" max="770" width="10.28515625" style="35" customWidth="1"/>
    <col min="771" max="771" width="1" style="35" customWidth="1"/>
    <col min="772" max="772" width="0" style="35" hidden="1" customWidth="1"/>
    <col min="773" max="773" width="1.140625" style="35" customWidth="1"/>
    <col min="774" max="1008" width="9.140625" style="35"/>
    <col min="1009" max="1009" width="1.28515625" style="35" customWidth="1"/>
    <col min="1010" max="1010" width="11.5703125" style="35" customWidth="1"/>
    <col min="1011" max="1011" width="14.28515625" style="35" customWidth="1"/>
    <col min="1012" max="1012" width="6.28515625" style="35" customWidth="1"/>
    <col min="1013" max="1013" width="4" style="35" customWidth="1"/>
    <col min="1014" max="1014" width="4.85546875" style="35" customWidth="1"/>
    <col min="1015" max="1015" width="5.28515625" style="35" customWidth="1"/>
    <col min="1016" max="1016" width="2" style="35" customWidth="1"/>
    <col min="1017" max="1017" width="12.140625" style="35" customWidth="1"/>
    <col min="1018" max="1018" width="12" style="35" customWidth="1"/>
    <col min="1019" max="1019" width="4.7109375" style="35" customWidth="1"/>
    <col min="1020" max="1020" width="5.28515625" style="35" customWidth="1"/>
    <col min="1021" max="1021" width="0.140625" style="35" customWidth="1"/>
    <col min="1022" max="1022" width="1" style="35" customWidth="1"/>
    <col min="1023" max="1023" width="7" style="35" customWidth="1"/>
    <col min="1024" max="1024" width="0.85546875" style="35" customWidth="1"/>
    <col min="1025" max="1025" width="3.28515625" style="35" customWidth="1"/>
    <col min="1026" max="1026" width="10.28515625" style="35" customWidth="1"/>
    <col min="1027" max="1027" width="1" style="35" customWidth="1"/>
    <col min="1028" max="1028" width="0" style="35" hidden="1" customWidth="1"/>
    <col min="1029" max="1029" width="1.140625" style="35" customWidth="1"/>
    <col min="1030" max="1264" width="9.140625" style="35"/>
    <col min="1265" max="1265" width="1.28515625" style="35" customWidth="1"/>
    <col min="1266" max="1266" width="11.5703125" style="35" customWidth="1"/>
    <col min="1267" max="1267" width="14.28515625" style="35" customWidth="1"/>
    <col min="1268" max="1268" width="6.28515625" style="35" customWidth="1"/>
    <col min="1269" max="1269" width="4" style="35" customWidth="1"/>
    <col min="1270" max="1270" width="4.85546875" style="35" customWidth="1"/>
    <col min="1271" max="1271" width="5.28515625" style="35" customWidth="1"/>
    <col min="1272" max="1272" width="2" style="35" customWidth="1"/>
    <col min="1273" max="1273" width="12.140625" style="35" customWidth="1"/>
    <col min="1274" max="1274" width="12" style="35" customWidth="1"/>
    <col min="1275" max="1275" width="4.7109375" style="35" customWidth="1"/>
    <col min="1276" max="1276" width="5.28515625" style="35" customWidth="1"/>
    <col min="1277" max="1277" width="0.140625" style="35" customWidth="1"/>
    <col min="1278" max="1278" width="1" style="35" customWidth="1"/>
    <col min="1279" max="1279" width="7" style="35" customWidth="1"/>
    <col min="1280" max="1280" width="0.85546875" style="35" customWidth="1"/>
    <col min="1281" max="1281" width="3.28515625" style="35" customWidth="1"/>
    <col min="1282" max="1282" width="10.28515625" style="35" customWidth="1"/>
    <col min="1283" max="1283" width="1" style="35" customWidth="1"/>
    <col min="1284" max="1284" width="0" style="35" hidden="1" customWidth="1"/>
    <col min="1285" max="1285" width="1.140625" style="35" customWidth="1"/>
    <col min="1286" max="1520" width="9.140625" style="35"/>
    <col min="1521" max="1521" width="1.28515625" style="35" customWidth="1"/>
    <col min="1522" max="1522" width="11.5703125" style="35" customWidth="1"/>
    <col min="1523" max="1523" width="14.28515625" style="35" customWidth="1"/>
    <col min="1524" max="1524" width="6.28515625" style="35" customWidth="1"/>
    <col min="1525" max="1525" width="4" style="35" customWidth="1"/>
    <col min="1526" max="1526" width="4.85546875" style="35" customWidth="1"/>
    <col min="1527" max="1527" width="5.28515625" style="35" customWidth="1"/>
    <col min="1528" max="1528" width="2" style="35" customWidth="1"/>
    <col min="1529" max="1529" width="12.140625" style="35" customWidth="1"/>
    <col min="1530" max="1530" width="12" style="35" customWidth="1"/>
    <col min="1531" max="1531" width="4.7109375" style="35" customWidth="1"/>
    <col min="1532" max="1532" width="5.28515625" style="35" customWidth="1"/>
    <col min="1533" max="1533" width="0.140625" style="35" customWidth="1"/>
    <col min="1534" max="1534" width="1" style="35" customWidth="1"/>
    <col min="1535" max="1535" width="7" style="35" customWidth="1"/>
    <col min="1536" max="1536" width="0.85546875" style="35" customWidth="1"/>
    <col min="1537" max="1537" width="3.28515625" style="35" customWidth="1"/>
    <col min="1538" max="1538" width="10.28515625" style="35" customWidth="1"/>
    <col min="1539" max="1539" width="1" style="35" customWidth="1"/>
    <col min="1540" max="1540" width="0" style="35" hidden="1" customWidth="1"/>
    <col min="1541" max="1541" width="1.140625" style="35" customWidth="1"/>
    <col min="1542" max="1776" width="9.140625" style="35"/>
    <col min="1777" max="1777" width="1.28515625" style="35" customWidth="1"/>
    <col min="1778" max="1778" width="11.5703125" style="35" customWidth="1"/>
    <col min="1779" max="1779" width="14.28515625" style="35" customWidth="1"/>
    <col min="1780" max="1780" width="6.28515625" style="35" customWidth="1"/>
    <col min="1781" max="1781" width="4" style="35" customWidth="1"/>
    <col min="1782" max="1782" width="4.85546875" style="35" customWidth="1"/>
    <col min="1783" max="1783" width="5.28515625" style="35" customWidth="1"/>
    <col min="1784" max="1784" width="2" style="35" customWidth="1"/>
    <col min="1785" max="1785" width="12.140625" style="35" customWidth="1"/>
    <col min="1786" max="1786" width="12" style="35" customWidth="1"/>
    <col min="1787" max="1787" width="4.7109375" style="35" customWidth="1"/>
    <col min="1788" max="1788" width="5.28515625" style="35" customWidth="1"/>
    <col min="1789" max="1789" width="0.140625" style="35" customWidth="1"/>
    <col min="1790" max="1790" width="1" style="35" customWidth="1"/>
    <col min="1791" max="1791" width="7" style="35" customWidth="1"/>
    <col min="1792" max="1792" width="0.85546875" style="35" customWidth="1"/>
    <col min="1793" max="1793" width="3.28515625" style="35" customWidth="1"/>
    <col min="1794" max="1794" width="10.28515625" style="35" customWidth="1"/>
    <col min="1795" max="1795" width="1" style="35" customWidth="1"/>
    <col min="1796" max="1796" width="0" style="35" hidden="1" customWidth="1"/>
    <col min="1797" max="1797" width="1.140625" style="35" customWidth="1"/>
    <col min="1798" max="2032" width="9.140625" style="35"/>
    <col min="2033" max="2033" width="1.28515625" style="35" customWidth="1"/>
    <col min="2034" max="2034" width="11.5703125" style="35" customWidth="1"/>
    <col min="2035" max="2035" width="14.28515625" style="35" customWidth="1"/>
    <col min="2036" max="2036" width="6.28515625" style="35" customWidth="1"/>
    <col min="2037" max="2037" width="4" style="35" customWidth="1"/>
    <col min="2038" max="2038" width="4.85546875" style="35" customWidth="1"/>
    <col min="2039" max="2039" width="5.28515625" style="35" customWidth="1"/>
    <col min="2040" max="2040" width="2" style="35" customWidth="1"/>
    <col min="2041" max="2041" width="12.140625" style="35" customWidth="1"/>
    <col min="2042" max="2042" width="12" style="35" customWidth="1"/>
    <col min="2043" max="2043" width="4.7109375" style="35" customWidth="1"/>
    <col min="2044" max="2044" width="5.28515625" style="35" customWidth="1"/>
    <col min="2045" max="2045" width="0.140625" style="35" customWidth="1"/>
    <col min="2046" max="2046" width="1" style="35" customWidth="1"/>
    <col min="2047" max="2047" width="7" style="35" customWidth="1"/>
    <col min="2048" max="2048" width="0.85546875" style="35" customWidth="1"/>
    <col min="2049" max="2049" width="3.28515625" style="35" customWidth="1"/>
    <col min="2050" max="2050" width="10.28515625" style="35" customWidth="1"/>
    <col min="2051" max="2051" width="1" style="35" customWidth="1"/>
    <col min="2052" max="2052" width="0" style="35" hidden="1" customWidth="1"/>
    <col min="2053" max="2053" width="1.140625" style="35" customWidth="1"/>
    <col min="2054" max="2288" width="9.140625" style="35"/>
    <col min="2289" max="2289" width="1.28515625" style="35" customWidth="1"/>
    <col min="2290" max="2290" width="11.5703125" style="35" customWidth="1"/>
    <col min="2291" max="2291" width="14.28515625" style="35" customWidth="1"/>
    <col min="2292" max="2292" width="6.28515625" style="35" customWidth="1"/>
    <col min="2293" max="2293" width="4" style="35" customWidth="1"/>
    <col min="2294" max="2294" width="4.85546875" style="35" customWidth="1"/>
    <col min="2295" max="2295" width="5.28515625" style="35" customWidth="1"/>
    <col min="2296" max="2296" width="2" style="35" customWidth="1"/>
    <col min="2297" max="2297" width="12.140625" style="35" customWidth="1"/>
    <col min="2298" max="2298" width="12" style="35" customWidth="1"/>
    <col min="2299" max="2299" width="4.7109375" style="35" customWidth="1"/>
    <col min="2300" max="2300" width="5.28515625" style="35" customWidth="1"/>
    <col min="2301" max="2301" width="0.140625" style="35" customWidth="1"/>
    <col min="2302" max="2302" width="1" style="35" customWidth="1"/>
    <col min="2303" max="2303" width="7" style="35" customWidth="1"/>
    <col min="2304" max="2304" width="0.85546875" style="35" customWidth="1"/>
    <col min="2305" max="2305" width="3.28515625" style="35" customWidth="1"/>
    <col min="2306" max="2306" width="10.28515625" style="35" customWidth="1"/>
    <col min="2307" max="2307" width="1" style="35" customWidth="1"/>
    <col min="2308" max="2308" width="0" style="35" hidden="1" customWidth="1"/>
    <col min="2309" max="2309" width="1.140625" style="35" customWidth="1"/>
    <col min="2310" max="2544" width="9.140625" style="35"/>
    <col min="2545" max="2545" width="1.28515625" style="35" customWidth="1"/>
    <col min="2546" max="2546" width="11.5703125" style="35" customWidth="1"/>
    <col min="2547" max="2547" width="14.28515625" style="35" customWidth="1"/>
    <col min="2548" max="2548" width="6.28515625" style="35" customWidth="1"/>
    <col min="2549" max="2549" width="4" style="35" customWidth="1"/>
    <col min="2550" max="2550" width="4.85546875" style="35" customWidth="1"/>
    <col min="2551" max="2551" width="5.28515625" style="35" customWidth="1"/>
    <col min="2552" max="2552" width="2" style="35" customWidth="1"/>
    <col min="2553" max="2553" width="12.140625" style="35" customWidth="1"/>
    <col min="2554" max="2554" width="12" style="35" customWidth="1"/>
    <col min="2555" max="2555" width="4.7109375" style="35" customWidth="1"/>
    <col min="2556" max="2556" width="5.28515625" style="35" customWidth="1"/>
    <col min="2557" max="2557" width="0.140625" style="35" customWidth="1"/>
    <col min="2558" max="2558" width="1" style="35" customWidth="1"/>
    <col min="2559" max="2559" width="7" style="35" customWidth="1"/>
    <col min="2560" max="2560" width="0.85546875" style="35" customWidth="1"/>
    <col min="2561" max="2561" width="3.28515625" style="35" customWidth="1"/>
    <col min="2562" max="2562" width="10.28515625" style="35" customWidth="1"/>
    <col min="2563" max="2563" width="1" style="35" customWidth="1"/>
    <col min="2564" max="2564" width="0" style="35" hidden="1" customWidth="1"/>
    <col min="2565" max="2565" width="1.140625" style="35" customWidth="1"/>
    <col min="2566" max="2800" width="9.140625" style="35"/>
    <col min="2801" max="2801" width="1.28515625" style="35" customWidth="1"/>
    <col min="2802" max="2802" width="11.5703125" style="35" customWidth="1"/>
    <col min="2803" max="2803" width="14.28515625" style="35" customWidth="1"/>
    <col min="2804" max="2804" width="6.28515625" style="35" customWidth="1"/>
    <col min="2805" max="2805" width="4" style="35" customWidth="1"/>
    <col min="2806" max="2806" width="4.85546875" style="35" customWidth="1"/>
    <col min="2807" max="2807" width="5.28515625" style="35" customWidth="1"/>
    <col min="2808" max="2808" width="2" style="35" customWidth="1"/>
    <col min="2809" max="2809" width="12.140625" style="35" customWidth="1"/>
    <col min="2810" max="2810" width="12" style="35" customWidth="1"/>
    <col min="2811" max="2811" width="4.7109375" style="35" customWidth="1"/>
    <col min="2812" max="2812" width="5.28515625" style="35" customWidth="1"/>
    <col min="2813" max="2813" width="0.140625" style="35" customWidth="1"/>
    <col min="2814" max="2814" width="1" style="35" customWidth="1"/>
    <col min="2815" max="2815" width="7" style="35" customWidth="1"/>
    <col min="2816" max="2816" width="0.85546875" style="35" customWidth="1"/>
    <col min="2817" max="2817" width="3.28515625" style="35" customWidth="1"/>
    <col min="2818" max="2818" width="10.28515625" style="35" customWidth="1"/>
    <col min="2819" max="2819" width="1" style="35" customWidth="1"/>
    <col min="2820" max="2820" width="0" style="35" hidden="1" customWidth="1"/>
    <col min="2821" max="2821" width="1.140625" style="35" customWidth="1"/>
    <col min="2822" max="3056" width="9.140625" style="35"/>
    <col min="3057" max="3057" width="1.28515625" style="35" customWidth="1"/>
    <col min="3058" max="3058" width="11.5703125" style="35" customWidth="1"/>
    <col min="3059" max="3059" width="14.28515625" style="35" customWidth="1"/>
    <col min="3060" max="3060" width="6.28515625" style="35" customWidth="1"/>
    <col min="3061" max="3061" width="4" style="35" customWidth="1"/>
    <col min="3062" max="3062" width="4.85546875" style="35" customWidth="1"/>
    <col min="3063" max="3063" width="5.28515625" style="35" customWidth="1"/>
    <col min="3064" max="3064" width="2" style="35" customWidth="1"/>
    <col min="3065" max="3065" width="12.140625" style="35" customWidth="1"/>
    <col min="3066" max="3066" width="12" style="35" customWidth="1"/>
    <col min="3067" max="3067" width="4.7109375" style="35" customWidth="1"/>
    <col min="3068" max="3068" width="5.28515625" style="35" customWidth="1"/>
    <col min="3069" max="3069" width="0.140625" style="35" customWidth="1"/>
    <col min="3070" max="3070" width="1" style="35" customWidth="1"/>
    <col min="3071" max="3071" width="7" style="35" customWidth="1"/>
    <col min="3072" max="3072" width="0.85546875" style="35" customWidth="1"/>
    <col min="3073" max="3073" width="3.28515625" style="35" customWidth="1"/>
    <col min="3074" max="3074" width="10.28515625" style="35" customWidth="1"/>
    <col min="3075" max="3075" width="1" style="35" customWidth="1"/>
    <col min="3076" max="3076" width="0" style="35" hidden="1" customWidth="1"/>
    <col min="3077" max="3077" width="1.140625" style="35" customWidth="1"/>
    <col min="3078" max="3312" width="9.140625" style="35"/>
    <col min="3313" max="3313" width="1.28515625" style="35" customWidth="1"/>
    <col min="3314" max="3314" width="11.5703125" style="35" customWidth="1"/>
    <col min="3315" max="3315" width="14.28515625" style="35" customWidth="1"/>
    <col min="3316" max="3316" width="6.28515625" style="35" customWidth="1"/>
    <col min="3317" max="3317" width="4" style="35" customWidth="1"/>
    <col min="3318" max="3318" width="4.85546875" style="35" customWidth="1"/>
    <col min="3319" max="3319" width="5.28515625" style="35" customWidth="1"/>
    <col min="3320" max="3320" width="2" style="35" customWidth="1"/>
    <col min="3321" max="3321" width="12.140625" style="35" customWidth="1"/>
    <col min="3322" max="3322" width="12" style="35" customWidth="1"/>
    <col min="3323" max="3323" width="4.7109375" style="35" customWidth="1"/>
    <col min="3324" max="3324" width="5.28515625" style="35" customWidth="1"/>
    <col min="3325" max="3325" width="0.140625" style="35" customWidth="1"/>
    <col min="3326" max="3326" width="1" style="35" customWidth="1"/>
    <col min="3327" max="3327" width="7" style="35" customWidth="1"/>
    <col min="3328" max="3328" width="0.85546875" style="35" customWidth="1"/>
    <col min="3329" max="3329" width="3.28515625" style="35" customWidth="1"/>
    <col min="3330" max="3330" width="10.28515625" style="35" customWidth="1"/>
    <col min="3331" max="3331" width="1" style="35" customWidth="1"/>
    <col min="3332" max="3332" width="0" style="35" hidden="1" customWidth="1"/>
    <col min="3333" max="3333" width="1.140625" style="35" customWidth="1"/>
    <col min="3334" max="3568" width="9.140625" style="35"/>
    <col min="3569" max="3569" width="1.28515625" style="35" customWidth="1"/>
    <col min="3570" max="3570" width="11.5703125" style="35" customWidth="1"/>
    <col min="3571" max="3571" width="14.28515625" style="35" customWidth="1"/>
    <col min="3572" max="3572" width="6.28515625" style="35" customWidth="1"/>
    <col min="3573" max="3573" width="4" style="35" customWidth="1"/>
    <col min="3574" max="3574" width="4.85546875" style="35" customWidth="1"/>
    <col min="3575" max="3575" width="5.28515625" style="35" customWidth="1"/>
    <col min="3576" max="3576" width="2" style="35" customWidth="1"/>
    <col min="3577" max="3577" width="12.140625" style="35" customWidth="1"/>
    <col min="3578" max="3578" width="12" style="35" customWidth="1"/>
    <col min="3579" max="3579" width="4.7109375" style="35" customWidth="1"/>
    <col min="3580" max="3580" width="5.28515625" style="35" customWidth="1"/>
    <col min="3581" max="3581" width="0.140625" style="35" customWidth="1"/>
    <col min="3582" max="3582" width="1" style="35" customWidth="1"/>
    <col min="3583" max="3583" width="7" style="35" customWidth="1"/>
    <col min="3584" max="3584" width="0.85546875" style="35" customWidth="1"/>
    <col min="3585" max="3585" width="3.28515625" style="35" customWidth="1"/>
    <col min="3586" max="3586" width="10.28515625" style="35" customWidth="1"/>
    <col min="3587" max="3587" width="1" style="35" customWidth="1"/>
    <col min="3588" max="3588" width="0" style="35" hidden="1" customWidth="1"/>
    <col min="3589" max="3589" width="1.140625" style="35" customWidth="1"/>
    <col min="3590" max="3824" width="9.140625" style="35"/>
    <col min="3825" max="3825" width="1.28515625" style="35" customWidth="1"/>
    <col min="3826" max="3826" width="11.5703125" style="35" customWidth="1"/>
    <col min="3827" max="3827" width="14.28515625" style="35" customWidth="1"/>
    <col min="3828" max="3828" width="6.28515625" style="35" customWidth="1"/>
    <col min="3829" max="3829" width="4" style="35" customWidth="1"/>
    <col min="3830" max="3830" width="4.85546875" style="35" customWidth="1"/>
    <col min="3831" max="3831" width="5.28515625" style="35" customWidth="1"/>
    <col min="3832" max="3832" width="2" style="35" customWidth="1"/>
    <col min="3833" max="3833" width="12.140625" style="35" customWidth="1"/>
    <col min="3834" max="3834" width="12" style="35" customWidth="1"/>
    <col min="3835" max="3835" width="4.7109375" style="35" customWidth="1"/>
    <col min="3836" max="3836" width="5.28515625" style="35" customWidth="1"/>
    <col min="3837" max="3837" width="0.140625" style="35" customWidth="1"/>
    <col min="3838" max="3838" width="1" style="35" customWidth="1"/>
    <col min="3839" max="3839" width="7" style="35" customWidth="1"/>
    <col min="3840" max="3840" width="0.85546875" style="35" customWidth="1"/>
    <col min="3841" max="3841" width="3.28515625" style="35" customWidth="1"/>
    <col min="3842" max="3842" width="10.28515625" style="35" customWidth="1"/>
    <col min="3843" max="3843" width="1" style="35" customWidth="1"/>
    <col min="3844" max="3844" width="0" style="35" hidden="1" customWidth="1"/>
    <col min="3845" max="3845" width="1.140625" style="35" customWidth="1"/>
    <col min="3846" max="4080" width="9.140625" style="35"/>
    <col min="4081" max="4081" width="1.28515625" style="35" customWidth="1"/>
    <col min="4082" max="4082" width="11.5703125" style="35" customWidth="1"/>
    <col min="4083" max="4083" width="14.28515625" style="35" customWidth="1"/>
    <col min="4084" max="4084" width="6.28515625" style="35" customWidth="1"/>
    <col min="4085" max="4085" width="4" style="35" customWidth="1"/>
    <col min="4086" max="4086" width="4.85546875" style="35" customWidth="1"/>
    <col min="4087" max="4087" width="5.28515625" style="35" customWidth="1"/>
    <col min="4088" max="4088" width="2" style="35" customWidth="1"/>
    <col min="4089" max="4089" width="12.140625" style="35" customWidth="1"/>
    <col min="4090" max="4090" width="12" style="35" customWidth="1"/>
    <col min="4091" max="4091" width="4.7109375" style="35" customWidth="1"/>
    <col min="4092" max="4092" width="5.28515625" style="35" customWidth="1"/>
    <col min="4093" max="4093" width="0.140625" style="35" customWidth="1"/>
    <col min="4094" max="4094" width="1" style="35" customWidth="1"/>
    <col min="4095" max="4095" width="7" style="35" customWidth="1"/>
    <col min="4096" max="4096" width="0.85546875" style="35" customWidth="1"/>
    <col min="4097" max="4097" width="3.28515625" style="35" customWidth="1"/>
    <col min="4098" max="4098" width="10.28515625" style="35" customWidth="1"/>
    <col min="4099" max="4099" width="1" style="35" customWidth="1"/>
    <col min="4100" max="4100" width="0" style="35" hidden="1" customWidth="1"/>
    <col min="4101" max="4101" width="1.140625" style="35" customWidth="1"/>
    <col min="4102" max="4336" width="9.140625" style="35"/>
    <col min="4337" max="4337" width="1.28515625" style="35" customWidth="1"/>
    <col min="4338" max="4338" width="11.5703125" style="35" customWidth="1"/>
    <col min="4339" max="4339" width="14.28515625" style="35" customWidth="1"/>
    <col min="4340" max="4340" width="6.28515625" style="35" customWidth="1"/>
    <col min="4341" max="4341" width="4" style="35" customWidth="1"/>
    <col min="4342" max="4342" width="4.85546875" style="35" customWidth="1"/>
    <col min="4343" max="4343" width="5.28515625" style="35" customWidth="1"/>
    <col min="4344" max="4344" width="2" style="35" customWidth="1"/>
    <col min="4345" max="4345" width="12.140625" style="35" customWidth="1"/>
    <col min="4346" max="4346" width="12" style="35" customWidth="1"/>
    <col min="4347" max="4347" width="4.7109375" style="35" customWidth="1"/>
    <col min="4348" max="4348" width="5.28515625" style="35" customWidth="1"/>
    <col min="4349" max="4349" width="0.140625" style="35" customWidth="1"/>
    <col min="4350" max="4350" width="1" style="35" customWidth="1"/>
    <col min="4351" max="4351" width="7" style="35" customWidth="1"/>
    <col min="4352" max="4352" width="0.85546875" style="35" customWidth="1"/>
    <col min="4353" max="4353" width="3.28515625" style="35" customWidth="1"/>
    <col min="4354" max="4354" width="10.28515625" style="35" customWidth="1"/>
    <col min="4355" max="4355" width="1" style="35" customWidth="1"/>
    <col min="4356" max="4356" width="0" style="35" hidden="1" customWidth="1"/>
    <col min="4357" max="4357" width="1.140625" style="35" customWidth="1"/>
    <col min="4358" max="4592" width="9.140625" style="35"/>
    <col min="4593" max="4593" width="1.28515625" style="35" customWidth="1"/>
    <col min="4594" max="4594" width="11.5703125" style="35" customWidth="1"/>
    <col min="4595" max="4595" width="14.28515625" style="35" customWidth="1"/>
    <col min="4596" max="4596" width="6.28515625" style="35" customWidth="1"/>
    <col min="4597" max="4597" width="4" style="35" customWidth="1"/>
    <col min="4598" max="4598" width="4.85546875" style="35" customWidth="1"/>
    <col min="4599" max="4599" width="5.28515625" style="35" customWidth="1"/>
    <col min="4600" max="4600" width="2" style="35" customWidth="1"/>
    <col min="4601" max="4601" width="12.140625" style="35" customWidth="1"/>
    <col min="4602" max="4602" width="12" style="35" customWidth="1"/>
    <col min="4603" max="4603" width="4.7109375" style="35" customWidth="1"/>
    <col min="4604" max="4604" width="5.28515625" style="35" customWidth="1"/>
    <col min="4605" max="4605" width="0.140625" style="35" customWidth="1"/>
    <col min="4606" max="4606" width="1" style="35" customWidth="1"/>
    <col min="4607" max="4607" width="7" style="35" customWidth="1"/>
    <col min="4608" max="4608" width="0.85546875" style="35" customWidth="1"/>
    <col min="4609" max="4609" width="3.28515625" style="35" customWidth="1"/>
    <col min="4610" max="4610" width="10.28515625" style="35" customWidth="1"/>
    <col min="4611" max="4611" width="1" style="35" customWidth="1"/>
    <col min="4612" max="4612" width="0" style="35" hidden="1" customWidth="1"/>
    <col min="4613" max="4613" width="1.140625" style="35" customWidth="1"/>
    <col min="4614" max="4848" width="9.140625" style="35"/>
    <col min="4849" max="4849" width="1.28515625" style="35" customWidth="1"/>
    <col min="4850" max="4850" width="11.5703125" style="35" customWidth="1"/>
    <col min="4851" max="4851" width="14.28515625" style="35" customWidth="1"/>
    <col min="4852" max="4852" width="6.28515625" style="35" customWidth="1"/>
    <col min="4853" max="4853" width="4" style="35" customWidth="1"/>
    <col min="4854" max="4854" width="4.85546875" style="35" customWidth="1"/>
    <col min="4855" max="4855" width="5.28515625" style="35" customWidth="1"/>
    <col min="4856" max="4856" width="2" style="35" customWidth="1"/>
    <col min="4857" max="4857" width="12.140625" style="35" customWidth="1"/>
    <col min="4858" max="4858" width="12" style="35" customWidth="1"/>
    <col min="4859" max="4859" width="4.7109375" style="35" customWidth="1"/>
    <col min="4860" max="4860" width="5.28515625" style="35" customWidth="1"/>
    <col min="4861" max="4861" width="0.140625" style="35" customWidth="1"/>
    <col min="4862" max="4862" width="1" style="35" customWidth="1"/>
    <col min="4863" max="4863" width="7" style="35" customWidth="1"/>
    <col min="4864" max="4864" width="0.85546875" style="35" customWidth="1"/>
    <col min="4865" max="4865" width="3.28515625" style="35" customWidth="1"/>
    <col min="4866" max="4866" width="10.28515625" style="35" customWidth="1"/>
    <col min="4867" max="4867" width="1" style="35" customWidth="1"/>
    <col min="4868" max="4868" width="0" style="35" hidden="1" customWidth="1"/>
    <col min="4869" max="4869" width="1.140625" style="35" customWidth="1"/>
    <col min="4870" max="5104" width="9.140625" style="35"/>
    <col min="5105" max="5105" width="1.28515625" style="35" customWidth="1"/>
    <col min="5106" max="5106" width="11.5703125" style="35" customWidth="1"/>
    <col min="5107" max="5107" width="14.28515625" style="35" customWidth="1"/>
    <col min="5108" max="5108" width="6.28515625" style="35" customWidth="1"/>
    <col min="5109" max="5109" width="4" style="35" customWidth="1"/>
    <col min="5110" max="5110" width="4.85546875" style="35" customWidth="1"/>
    <col min="5111" max="5111" width="5.28515625" style="35" customWidth="1"/>
    <col min="5112" max="5112" width="2" style="35" customWidth="1"/>
    <col min="5113" max="5113" width="12.140625" style="35" customWidth="1"/>
    <col min="5114" max="5114" width="12" style="35" customWidth="1"/>
    <col min="5115" max="5115" width="4.7109375" style="35" customWidth="1"/>
    <col min="5116" max="5116" width="5.28515625" style="35" customWidth="1"/>
    <col min="5117" max="5117" width="0.140625" style="35" customWidth="1"/>
    <col min="5118" max="5118" width="1" style="35" customWidth="1"/>
    <col min="5119" max="5119" width="7" style="35" customWidth="1"/>
    <col min="5120" max="5120" width="0.85546875" style="35" customWidth="1"/>
    <col min="5121" max="5121" width="3.28515625" style="35" customWidth="1"/>
    <col min="5122" max="5122" width="10.28515625" style="35" customWidth="1"/>
    <col min="5123" max="5123" width="1" style="35" customWidth="1"/>
    <col min="5124" max="5124" width="0" style="35" hidden="1" customWidth="1"/>
    <col min="5125" max="5125" width="1.140625" style="35" customWidth="1"/>
    <col min="5126" max="5360" width="9.140625" style="35"/>
    <col min="5361" max="5361" width="1.28515625" style="35" customWidth="1"/>
    <col min="5362" max="5362" width="11.5703125" style="35" customWidth="1"/>
    <col min="5363" max="5363" width="14.28515625" style="35" customWidth="1"/>
    <col min="5364" max="5364" width="6.28515625" style="35" customWidth="1"/>
    <col min="5365" max="5365" width="4" style="35" customWidth="1"/>
    <col min="5366" max="5366" width="4.85546875" style="35" customWidth="1"/>
    <col min="5367" max="5367" width="5.28515625" style="35" customWidth="1"/>
    <col min="5368" max="5368" width="2" style="35" customWidth="1"/>
    <col min="5369" max="5369" width="12.140625" style="35" customWidth="1"/>
    <col min="5370" max="5370" width="12" style="35" customWidth="1"/>
    <col min="5371" max="5371" width="4.7109375" style="35" customWidth="1"/>
    <col min="5372" max="5372" width="5.28515625" style="35" customWidth="1"/>
    <col min="5373" max="5373" width="0.140625" style="35" customWidth="1"/>
    <col min="5374" max="5374" width="1" style="35" customWidth="1"/>
    <col min="5375" max="5375" width="7" style="35" customWidth="1"/>
    <col min="5376" max="5376" width="0.85546875" style="35" customWidth="1"/>
    <col min="5377" max="5377" width="3.28515625" style="35" customWidth="1"/>
    <col min="5378" max="5378" width="10.28515625" style="35" customWidth="1"/>
    <col min="5379" max="5379" width="1" style="35" customWidth="1"/>
    <col min="5380" max="5380" width="0" style="35" hidden="1" customWidth="1"/>
    <col min="5381" max="5381" width="1.140625" style="35" customWidth="1"/>
    <col min="5382" max="5616" width="9.140625" style="35"/>
    <col min="5617" max="5617" width="1.28515625" style="35" customWidth="1"/>
    <col min="5618" max="5618" width="11.5703125" style="35" customWidth="1"/>
    <col min="5619" max="5619" width="14.28515625" style="35" customWidth="1"/>
    <col min="5620" max="5620" width="6.28515625" style="35" customWidth="1"/>
    <col min="5621" max="5621" width="4" style="35" customWidth="1"/>
    <col min="5622" max="5622" width="4.85546875" style="35" customWidth="1"/>
    <col min="5623" max="5623" width="5.28515625" style="35" customWidth="1"/>
    <col min="5624" max="5624" width="2" style="35" customWidth="1"/>
    <col min="5625" max="5625" width="12.140625" style="35" customWidth="1"/>
    <col min="5626" max="5626" width="12" style="35" customWidth="1"/>
    <col min="5627" max="5627" width="4.7109375" style="35" customWidth="1"/>
    <col min="5628" max="5628" width="5.28515625" style="35" customWidth="1"/>
    <col min="5629" max="5629" width="0.140625" style="35" customWidth="1"/>
    <col min="5630" max="5630" width="1" style="35" customWidth="1"/>
    <col min="5631" max="5631" width="7" style="35" customWidth="1"/>
    <col min="5632" max="5632" width="0.85546875" style="35" customWidth="1"/>
    <col min="5633" max="5633" width="3.28515625" style="35" customWidth="1"/>
    <col min="5634" max="5634" width="10.28515625" style="35" customWidth="1"/>
    <col min="5635" max="5635" width="1" style="35" customWidth="1"/>
    <col min="5636" max="5636" width="0" style="35" hidden="1" customWidth="1"/>
    <col min="5637" max="5637" width="1.140625" style="35" customWidth="1"/>
    <col min="5638" max="5872" width="9.140625" style="35"/>
    <col min="5873" max="5873" width="1.28515625" style="35" customWidth="1"/>
    <col min="5874" max="5874" width="11.5703125" style="35" customWidth="1"/>
    <col min="5875" max="5875" width="14.28515625" style="35" customWidth="1"/>
    <col min="5876" max="5876" width="6.28515625" style="35" customWidth="1"/>
    <col min="5877" max="5877" width="4" style="35" customWidth="1"/>
    <col min="5878" max="5878" width="4.85546875" style="35" customWidth="1"/>
    <col min="5879" max="5879" width="5.28515625" style="35" customWidth="1"/>
    <col min="5880" max="5880" width="2" style="35" customWidth="1"/>
    <col min="5881" max="5881" width="12.140625" style="35" customWidth="1"/>
    <col min="5882" max="5882" width="12" style="35" customWidth="1"/>
    <col min="5883" max="5883" width="4.7109375" style="35" customWidth="1"/>
    <col min="5884" max="5884" width="5.28515625" style="35" customWidth="1"/>
    <col min="5885" max="5885" width="0.140625" style="35" customWidth="1"/>
    <col min="5886" max="5886" width="1" style="35" customWidth="1"/>
    <col min="5887" max="5887" width="7" style="35" customWidth="1"/>
    <col min="5888" max="5888" width="0.85546875" style="35" customWidth="1"/>
    <col min="5889" max="5889" width="3.28515625" style="35" customWidth="1"/>
    <col min="5890" max="5890" width="10.28515625" style="35" customWidth="1"/>
    <col min="5891" max="5891" width="1" style="35" customWidth="1"/>
    <col min="5892" max="5892" width="0" style="35" hidden="1" customWidth="1"/>
    <col min="5893" max="5893" width="1.140625" style="35" customWidth="1"/>
    <col min="5894" max="6128" width="9.140625" style="35"/>
    <col min="6129" max="6129" width="1.28515625" style="35" customWidth="1"/>
    <col min="6130" max="6130" width="11.5703125" style="35" customWidth="1"/>
    <col min="6131" max="6131" width="14.28515625" style="35" customWidth="1"/>
    <col min="6132" max="6132" width="6.28515625" style="35" customWidth="1"/>
    <col min="6133" max="6133" width="4" style="35" customWidth="1"/>
    <col min="6134" max="6134" width="4.85546875" style="35" customWidth="1"/>
    <col min="6135" max="6135" width="5.28515625" style="35" customWidth="1"/>
    <col min="6136" max="6136" width="2" style="35" customWidth="1"/>
    <col min="6137" max="6137" width="12.140625" style="35" customWidth="1"/>
    <col min="6138" max="6138" width="12" style="35" customWidth="1"/>
    <col min="6139" max="6139" width="4.7109375" style="35" customWidth="1"/>
    <col min="6140" max="6140" width="5.28515625" style="35" customWidth="1"/>
    <col min="6141" max="6141" width="0.140625" style="35" customWidth="1"/>
    <col min="6142" max="6142" width="1" style="35" customWidth="1"/>
    <col min="6143" max="6143" width="7" style="35" customWidth="1"/>
    <col min="6144" max="6144" width="0.85546875" style="35" customWidth="1"/>
    <col min="6145" max="6145" width="3.28515625" style="35" customWidth="1"/>
    <col min="6146" max="6146" width="10.28515625" style="35" customWidth="1"/>
    <col min="6147" max="6147" width="1" style="35" customWidth="1"/>
    <col min="6148" max="6148" width="0" style="35" hidden="1" customWidth="1"/>
    <col min="6149" max="6149" width="1.140625" style="35" customWidth="1"/>
    <col min="6150" max="6384" width="9.140625" style="35"/>
    <col min="6385" max="6385" width="1.28515625" style="35" customWidth="1"/>
    <col min="6386" max="6386" width="11.5703125" style="35" customWidth="1"/>
    <col min="6387" max="6387" width="14.28515625" style="35" customWidth="1"/>
    <col min="6388" max="6388" width="6.28515625" style="35" customWidth="1"/>
    <col min="6389" max="6389" width="4" style="35" customWidth="1"/>
    <col min="6390" max="6390" width="4.85546875" style="35" customWidth="1"/>
    <col min="6391" max="6391" width="5.28515625" style="35" customWidth="1"/>
    <col min="6392" max="6392" width="2" style="35" customWidth="1"/>
    <col min="6393" max="6393" width="12.140625" style="35" customWidth="1"/>
    <col min="6394" max="6394" width="12" style="35" customWidth="1"/>
    <col min="6395" max="6395" width="4.7109375" style="35" customWidth="1"/>
    <col min="6396" max="6396" width="5.28515625" style="35" customWidth="1"/>
    <col min="6397" max="6397" width="0.140625" style="35" customWidth="1"/>
    <col min="6398" max="6398" width="1" style="35" customWidth="1"/>
    <col min="6399" max="6399" width="7" style="35" customWidth="1"/>
    <col min="6400" max="6400" width="0.85546875" style="35" customWidth="1"/>
    <col min="6401" max="6401" width="3.28515625" style="35" customWidth="1"/>
    <col min="6402" max="6402" width="10.28515625" style="35" customWidth="1"/>
    <col min="6403" max="6403" width="1" style="35" customWidth="1"/>
    <col min="6404" max="6404" width="0" style="35" hidden="1" customWidth="1"/>
    <col min="6405" max="6405" width="1.140625" style="35" customWidth="1"/>
    <col min="6406" max="6640" width="9.140625" style="35"/>
    <col min="6641" max="6641" width="1.28515625" style="35" customWidth="1"/>
    <col min="6642" max="6642" width="11.5703125" style="35" customWidth="1"/>
    <col min="6643" max="6643" width="14.28515625" style="35" customWidth="1"/>
    <col min="6644" max="6644" width="6.28515625" style="35" customWidth="1"/>
    <col min="6645" max="6645" width="4" style="35" customWidth="1"/>
    <col min="6646" max="6646" width="4.85546875" style="35" customWidth="1"/>
    <col min="6647" max="6647" width="5.28515625" style="35" customWidth="1"/>
    <col min="6648" max="6648" width="2" style="35" customWidth="1"/>
    <col min="6649" max="6649" width="12.140625" style="35" customWidth="1"/>
    <col min="6650" max="6650" width="12" style="35" customWidth="1"/>
    <col min="6651" max="6651" width="4.7109375" style="35" customWidth="1"/>
    <col min="6652" max="6652" width="5.28515625" style="35" customWidth="1"/>
    <col min="6653" max="6653" width="0.140625" style="35" customWidth="1"/>
    <col min="6654" max="6654" width="1" style="35" customWidth="1"/>
    <col min="6655" max="6655" width="7" style="35" customWidth="1"/>
    <col min="6656" max="6656" width="0.85546875" style="35" customWidth="1"/>
    <col min="6657" max="6657" width="3.28515625" style="35" customWidth="1"/>
    <col min="6658" max="6658" width="10.28515625" style="35" customWidth="1"/>
    <col min="6659" max="6659" width="1" style="35" customWidth="1"/>
    <col min="6660" max="6660" width="0" style="35" hidden="1" customWidth="1"/>
    <col min="6661" max="6661" width="1.140625" style="35" customWidth="1"/>
    <col min="6662" max="6896" width="9.140625" style="35"/>
    <col min="6897" max="6897" width="1.28515625" style="35" customWidth="1"/>
    <col min="6898" max="6898" width="11.5703125" style="35" customWidth="1"/>
    <col min="6899" max="6899" width="14.28515625" style="35" customWidth="1"/>
    <col min="6900" max="6900" width="6.28515625" style="35" customWidth="1"/>
    <col min="6901" max="6901" width="4" style="35" customWidth="1"/>
    <col min="6902" max="6902" width="4.85546875" style="35" customWidth="1"/>
    <col min="6903" max="6903" width="5.28515625" style="35" customWidth="1"/>
    <col min="6904" max="6904" width="2" style="35" customWidth="1"/>
    <col min="6905" max="6905" width="12.140625" style="35" customWidth="1"/>
    <col min="6906" max="6906" width="12" style="35" customWidth="1"/>
    <col min="6907" max="6907" width="4.7109375" style="35" customWidth="1"/>
    <col min="6908" max="6908" width="5.28515625" style="35" customWidth="1"/>
    <col min="6909" max="6909" width="0.140625" style="35" customWidth="1"/>
    <col min="6910" max="6910" width="1" style="35" customWidth="1"/>
    <col min="6911" max="6911" width="7" style="35" customWidth="1"/>
    <col min="6912" max="6912" width="0.85546875" style="35" customWidth="1"/>
    <col min="6913" max="6913" width="3.28515625" style="35" customWidth="1"/>
    <col min="6914" max="6914" width="10.28515625" style="35" customWidth="1"/>
    <col min="6915" max="6915" width="1" style="35" customWidth="1"/>
    <col min="6916" max="6916" width="0" style="35" hidden="1" customWidth="1"/>
    <col min="6917" max="6917" width="1.140625" style="35" customWidth="1"/>
    <col min="6918" max="7152" width="9.140625" style="35"/>
    <col min="7153" max="7153" width="1.28515625" style="35" customWidth="1"/>
    <col min="7154" max="7154" width="11.5703125" style="35" customWidth="1"/>
    <col min="7155" max="7155" width="14.28515625" style="35" customWidth="1"/>
    <col min="7156" max="7156" width="6.28515625" style="35" customWidth="1"/>
    <col min="7157" max="7157" width="4" style="35" customWidth="1"/>
    <col min="7158" max="7158" width="4.85546875" style="35" customWidth="1"/>
    <col min="7159" max="7159" width="5.28515625" style="35" customWidth="1"/>
    <col min="7160" max="7160" width="2" style="35" customWidth="1"/>
    <col min="7161" max="7161" width="12.140625" style="35" customWidth="1"/>
    <col min="7162" max="7162" width="12" style="35" customWidth="1"/>
    <col min="7163" max="7163" width="4.7109375" style="35" customWidth="1"/>
    <col min="7164" max="7164" width="5.28515625" style="35" customWidth="1"/>
    <col min="7165" max="7165" width="0.140625" style="35" customWidth="1"/>
    <col min="7166" max="7166" width="1" style="35" customWidth="1"/>
    <col min="7167" max="7167" width="7" style="35" customWidth="1"/>
    <col min="7168" max="7168" width="0.85546875" style="35" customWidth="1"/>
    <col min="7169" max="7169" width="3.28515625" style="35" customWidth="1"/>
    <col min="7170" max="7170" width="10.28515625" style="35" customWidth="1"/>
    <col min="7171" max="7171" width="1" style="35" customWidth="1"/>
    <col min="7172" max="7172" width="0" style="35" hidden="1" customWidth="1"/>
    <col min="7173" max="7173" width="1.140625" style="35" customWidth="1"/>
    <col min="7174" max="7408" width="9.140625" style="35"/>
    <col min="7409" max="7409" width="1.28515625" style="35" customWidth="1"/>
    <col min="7410" max="7410" width="11.5703125" style="35" customWidth="1"/>
    <col min="7411" max="7411" width="14.28515625" style="35" customWidth="1"/>
    <col min="7412" max="7412" width="6.28515625" style="35" customWidth="1"/>
    <col min="7413" max="7413" width="4" style="35" customWidth="1"/>
    <col min="7414" max="7414" width="4.85546875" style="35" customWidth="1"/>
    <col min="7415" max="7415" width="5.28515625" style="35" customWidth="1"/>
    <col min="7416" max="7416" width="2" style="35" customWidth="1"/>
    <col min="7417" max="7417" width="12.140625" style="35" customWidth="1"/>
    <col min="7418" max="7418" width="12" style="35" customWidth="1"/>
    <col min="7419" max="7419" width="4.7109375" style="35" customWidth="1"/>
    <col min="7420" max="7420" width="5.28515625" style="35" customWidth="1"/>
    <col min="7421" max="7421" width="0.140625" style="35" customWidth="1"/>
    <col min="7422" max="7422" width="1" style="35" customWidth="1"/>
    <col min="7423" max="7423" width="7" style="35" customWidth="1"/>
    <col min="7424" max="7424" width="0.85546875" style="35" customWidth="1"/>
    <col min="7425" max="7425" width="3.28515625" style="35" customWidth="1"/>
    <col min="7426" max="7426" width="10.28515625" style="35" customWidth="1"/>
    <col min="7427" max="7427" width="1" style="35" customWidth="1"/>
    <col min="7428" max="7428" width="0" style="35" hidden="1" customWidth="1"/>
    <col min="7429" max="7429" width="1.140625" style="35" customWidth="1"/>
    <col min="7430" max="7664" width="9.140625" style="35"/>
    <col min="7665" max="7665" width="1.28515625" style="35" customWidth="1"/>
    <col min="7666" max="7666" width="11.5703125" style="35" customWidth="1"/>
    <col min="7667" max="7667" width="14.28515625" style="35" customWidth="1"/>
    <col min="7668" max="7668" width="6.28515625" style="35" customWidth="1"/>
    <col min="7669" max="7669" width="4" style="35" customWidth="1"/>
    <col min="7670" max="7670" width="4.85546875" style="35" customWidth="1"/>
    <col min="7671" max="7671" width="5.28515625" style="35" customWidth="1"/>
    <col min="7672" max="7672" width="2" style="35" customWidth="1"/>
    <col min="7673" max="7673" width="12.140625" style="35" customWidth="1"/>
    <col min="7674" max="7674" width="12" style="35" customWidth="1"/>
    <col min="7675" max="7675" width="4.7109375" style="35" customWidth="1"/>
    <col min="7676" max="7676" width="5.28515625" style="35" customWidth="1"/>
    <col min="7677" max="7677" width="0.140625" style="35" customWidth="1"/>
    <col min="7678" max="7678" width="1" style="35" customWidth="1"/>
    <col min="7679" max="7679" width="7" style="35" customWidth="1"/>
    <col min="7680" max="7680" width="0.85546875" style="35" customWidth="1"/>
    <col min="7681" max="7681" width="3.28515625" style="35" customWidth="1"/>
    <col min="7682" max="7682" width="10.28515625" style="35" customWidth="1"/>
    <col min="7683" max="7683" width="1" style="35" customWidth="1"/>
    <col min="7684" max="7684" width="0" style="35" hidden="1" customWidth="1"/>
    <col min="7685" max="7685" width="1.140625" style="35" customWidth="1"/>
    <col min="7686" max="7920" width="9.140625" style="35"/>
    <col min="7921" max="7921" width="1.28515625" style="35" customWidth="1"/>
    <col min="7922" max="7922" width="11.5703125" style="35" customWidth="1"/>
    <col min="7923" max="7923" width="14.28515625" style="35" customWidth="1"/>
    <col min="7924" max="7924" width="6.28515625" style="35" customWidth="1"/>
    <col min="7925" max="7925" width="4" style="35" customWidth="1"/>
    <col min="7926" max="7926" width="4.85546875" style="35" customWidth="1"/>
    <col min="7927" max="7927" width="5.28515625" style="35" customWidth="1"/>
    <col min="7928" max="7928" width="2" style="35" customWidth="1"/>
    <col min="7929" max="7929" width="12.140625" style="35" customWidth="1"/>
    <col min="7930" max="7930" width="12" style="35" customWidth="1"/>
    <col min="7931" max="7931" width="4.7109375" style="35" customWidth="1"/>
    <col min="7932" max="7932" width="5.28515625" style="35" customWidth="1"/>
    <col min="7933" max="7933" width="0.140625" style="35" customWidth="1"/>
    <col min="7934" max="7934" width="1" style="35" customWidth="1"/>
    <col min="7935" max="7935" width="7" style="35" customWidth="1"/>
    <col min="7936" max="7936" width="0.85546875" style="35" customWidth="1"/>
    <col min="7937" max="7937" width="3.28515625" style="35" customWidth="1"/>
    <col min="7938" max="7938" width="10.28515625" style="35" customWidth="1"/>
    <col min="7939" max="7939" width="1" style="35" customWidth="1"/>
    <col min="7940" max="7940" width="0" style="35" hidden="1" customWidth="1"/>
    <col min="7941" max="7941" width="1.140625" style="35" customWidth="1"/>
    <col min="7942" max="8176" width="9.140625" style="35"/>
    <col min="8177" max="8177" width="1.28515625" style="35" customWidth="1"/>
    <col min="8178" max="8178" width="11.5703125" style="35" customWidth="1"/>
    <col min="8179" max="8179" width="14.28515625" style="35" customWidth="1"/>
    <col min="8180" max="8180" width="6.28515625" style="35" customWidth="1"/>
    <col min="8181" max="8181" width="4" style="35" customWidth="1"/>
    <col min="8182" max="8182" width="4.85546875" style="35" customWidth="1"/>
    <col min="8183" max="8183" width="5.28515625" style="35" customWidth="1"/>
    <col min="8184" max="8184" width="2" style="35" customWidth="1"/>
    <col min="8185" max="8185" width="12.140625" style="35" customWidth="1"/>
    <col min="8186" max="8186" width="12" style="35" customWidth="1"/>
    <col min="8187" max="8187" width="4.7109375" style="35" customWidth="1"/>
    <col min="8188" max="8188" width="5.28515625" style="35" customWidth="1"/>
    <col min="8189" max="8189" width="0.140625" style="35" customWidth="1"/>
    <col min="8190" max="8190" width="1" style="35" customWidth="1"/>
    <col min="8191" max="8191" width="7" style="35" customWidth="1"/>
    <col min="8192" max="8192" width="0.85546875" style="35" customWidth="1"/>
    <col min="8193" max="8193" width="3.28515625" style="35" customWidth="1"/>
    <col min="8194" max="8194" width="10.28515625" style="35" customWidth="1"/>
    <col min="8195" max="8195" width="1" style="35" customWidth="1"/>
    <col min="8196" max="8196" width="0" style="35" hidden="1" customWidth="1"/>
    <col min="8197" max="8197" width="1.140625" style="35" customWidth="1"/>
    <col min="8198" max="8432" width="9.140625" style="35"/>
    <col min="8433" max="8433" width="1.28515625" style="35" customWidth="1"/>
    <col min="8434" max="8434" width="11.5703125" style="35" customWidth="1"/>
    <col min="8435" max="8435" width="14.28515625" style="35" customWidth="1"/>
    <col min="8436" max="8436" width="6.28515625" style="35" customWidth="1"/>
    <col min="8437" max="8437" width="4" style="35" customWidth="1"/>
    <col min="8438" max="8438" width="4.85546875" style="35" customWidth="1"/>
    <col min="8439" max="8439" width="5.28515625" style="35" customWidth="1"/>
    <col min="8440" max="8440" width="2" style="35" customWidth="1"/>
    <col min="8441" max="8441" width="12.140625" style="35" customWidth="1"/>
    <col min="8442" max="8442" width="12" style="35" customWidth="1"/>
    <col min="8443" max="8443" width="4.7109375" style="35" customWidth="1"/>
    <col min="8444" max="8444" width="5.28515625" style="35" customWidth="1"/>
    <col min="8445" max="8445" width="0.140625" style="35" customWidth="1"/>
    <col min="8446" max="8446" width="1" style="35" customWidth="1"/>
    <col min="8447" max="8447" width="7" style="35" customWidth="1"/>
    <col min="8448" max="8448" width="0.85546875" style="35" customWidth="1"/>
    <col min="8449" max="8449" width="3.28515625" style="35" customWidth="1"/>
    <col min="8450" max="8450" width="10.28515625" style="35" customWidth="1"/>
    <col min="8451" max="8451" width="1" style="35" customWidth="1"/>
    <col min="8452" max="8452" width="0" style="35" hidden="1" customWidth="1"/>
    <col min="8453" max="8453" width="1.140625" style="35" customWidth="1"/>
    <col min="8454" max="8688" width="9.140625" style="35"/>
    <col min="8689" max="8689" width="1.28515625" style="35" customWidth="1"/>
    <col min="8690" max="8690" width="11.5703125" style="35" customWidth="1"/>
    <col min="8691" max="8691" width="14.28515625" style="35" customWidth="1"/>
    <col min="8692" max="8692" width="6.28515625" style="35" customWidth="1"/>
    <col min="8693" max="8693" width="4" style="35" customWidth="1"/>
    <col min="8694" max="8694" width="4.85546875" style="35" customWidth="1"/>
    <col min="8695" max="8695" width="5.28515625" style="35" customWidth="1"/>
    <col min="8696" max="8696" width="2" style="35" customWidth="1"/>
    <col min="8697" max="8697" width="12.140625" style="35" customWidth="1"/>
    <col min="8698" max="8698" width="12" style="35" customWidth="1"/>
    <col min="8699" max="8699" width="4.7109375" style="35" customWidth="1"/>
    <col min="8700" max="8700" width="5.28515625" style="35" customWidth="1"/>
    <col min="8701" max="8701" width="0.140625" style="35" customWidth="1"/>
    <col min="8702" max="8702" width="1" style="35" customWidth="1"/>
    <col min="8703" max="8703" width="7" style="35" customWidth="1"/>
    <col min="8704" max="8704" width="0.85546875" style="35" customWidth="1"/>
    <col min="8705" max="8705" width="3.28515625" style="35" customWidth="1"/>
    <col min="8706" max="8706" width="10.28515625" style="35" customWidth="1"/>
    <col min="8707" max="8707" width="1" style="35" customWidth="1"/>
    <col min="8708" max="8708" width="0" style="35" hidden="1" customWidth="1"/>
    <col min="8709" max="8709" width="1.140625" style="35" customWidth="1"/>
    <col min="8710" max="8944" width="9.140625" style="35"/>
    <col min="8945" max="8945" width="1.28515625" style="35" customWidth="1"/>
    <col min="8946" max="8946" width="11.5703125" style="35" customWidth="1"/>
    <col min="8947" max="8947" width="14.28515625" style="35" customWidth="1"/>
    <col min="8948" max="8948" width="6.28515625" style="35" customWidth="1"/>
    <col min="8949" max="8949" width="4" style="35" customWidth="1"/>
    <col min="8950" max="8950" width="4.85546875" style="35" customWidth="1"/>
    <col min="8951" max="8951" width="5.28515625" style="35" customWidth="1"/>
    <col min="8952" max="8952" width="2" style="35" customWidth="1"/>
    <col min="8953" max="8953" width="12.140625" style="35" customWidth="1"/>
    <col min="8954" max="8954" width="12" style="35" customWidth="1"/>
    <col min="8955" max="8955" width="4.7109375" style="35" customWidth="1"/>
    <col min="8956" max="8956" width="5.28515625" style="35" customWidth="1"/>
    <col min="8957" max="8957" width="0.140625" style="35" customWidth="1"/>
    <col min="8958" max="8958" width="1" style="35" customWidth="1"/>
    <col min="8959" max="8959" width="7" style="35" customWidth="1"/>
    <col min="8960" max="8960" width="0.85546875" style="35" customWidth="1"/>
    <col min="8961" max="8961" width="3.28515625" style="35" customWidth="1"/>
    <col min="8962" max="8962" width="10.28515625" style="35" customWidth="1"/>
    <col min="8963" max="8963" width="1" style="35" customWidth="1"/>
    <col min="8964" max="8964" width="0" style="35" hidden="1" customWidth="1"/>
    <col min="8965" max="8965" width="1.140625" style="35" customWidth="1"/>
    <col min="8966" max="9200" width="9.140625" style="35"/>
    <col min="9201" max="9201" width="1.28515625" style="35" customWidth="1"/>
    <col min="9202" max="9202" width="11.5703125" style="35" customWidth="1"/>
    <col min="9203" max="9203" width="14.28515625" style="35" customWidth="1"/>
    <col min="9204" max="9204" width="6.28515625" style="35" customWidth="1"/>
    <col min="9205" max="9205" width="4" style="35" customWidth="1"/>
    <col min="9206" max="9206" width="4.85546875" style="35" customWidth="1"/>
    <col min="9207" max="9207" width="5.28515625" style="35" customWidth="1"/>
    <col min="9208" max="9208" width="2" style="35" customWidth="1"/>
    <col min="9209" max="9209" width="12.140625" style="35" customWidth="1"/>
    <col min="9210" max="9210" width="12" style="35" customWidth="1"/>
    <col min="9211" max="9211" width="4.7109375" style="35" customWidth="1"/>
    <col min="9212" max="9212" width="5.28515625" style="35" customWidth="1"/>
    <col min="9213" max="9213" width="0.140625" style="35" customWidth="1"/>
    <col min="9214" max="9214" width="1" style="35" customWidth="1"/>
    <col min="9215" max="9215" width="7" style="35" customWidth="1"/>
    <col min="9216" max="9216" width="0.85546875" style="35" customWidth="1"/>
    <col min="9217" max="9217" width="3.28515625" style="35" customWidth="1"/>
    <col min="9218" max="9218" width="10.28515625" style="35" customWidth="1"/>
    <col min="9219" max="9219" width="1" style="35" customWidth="1"/>
    <col min="9220" max="9220" width="0" style="35" hidden="1" customWidth="1"/>
    <col min="9221" max="9221" width="1.140625" style="35" customWidth="1"/>
    <col min="9222" max="9456" width="9.140625" style="35"/>
    <col min="9457" max="9457" width="1.28515625" style="35" customWidth="1"/>
    <col min="9458" max="9458" width="11.5703125" style="35" customWidth="1"/>
    <col min="9459" max="9459" width="14.28515625" style="35" customWidth="1"/>
    <col min="9460" max="9460" width="6.28515625" style="35" customWidth="1"/>
    <col min="9461" max="9461" width="4" style="35" customWidth="1"/>
    <col min="9462" max="9462" width="4.85546875" style="35" customWidth="1"/>
    <col min="9463" max="9463" width="5.28515625" style="35" customWidth="1"/>
    <col min="9464" max="9464" width="2" style="35" customWidth="1"/>
    <col min="9465" max="9465" width="12.140625" style="35" customWidth="1"/>
    <col min="9466" max="9466" width="12" style="35" customWidth="1"/>
    <col min="9467" max="9467" width="4.7109375" style="35" customWidth="1"/>
    <col min="9468" max="9468" width="5.28515625" style="35" customWidth="1"/>
    <col min="9469" max="9469" width="0.140625" style="35" customWidth="1"/>
    <col min="9470" max="9470" width="1" style="35" customWidth="1"/>
    <col min="9471" max="9471" width="7" style="35" customWidth="1"/>
    <col min="9472" max="9472" width="0.85546875" style="35" customWidth="1"/>
    <col min="9473" max="9473" width="3.28515625" style="35" customWidth="1"/>
    <col min="9474" max="9474" width="10.28515625" style="35" customWidth="1"/>
    <col min="9475" max="9475" width="1" style="35" customWidth="1"/>
    <col min="9476" max="9476" width="0" style="35" hidden="1" customWidth="1"/>
    <col min="9477" max="9477" width="1.140625" style="35" customWidth="1"/>
    <col min="9478" max="9712" width="9.140625" style="35"/>
    <col min="9713" max="9713" width="1.28515625" style="35" customWidth="1"/>
    <col min="9714" max="9714" width="11.5703125" style="35" customWidth="1"/>
    <col min="9715" max="9715" width="14.28515625" style="35" customWidth="1"/>
    <col min="9716" max="9716" width="6.28515625" style="35" customWidth="1"/>
    <col min="9717" max="9717" width="4" style="35" customWidth="1"/>
    <col min="9718" max="9718" width="4.85546875" style="35" customWidth="1"/>
    <col min="9719" max="9719" width="5.28515625" style="35" customWidth="1"/>
    <col min="9720" max="9720" width="2" style="35" customWidth="1"/>
    <col min="9721" max="9721" width="12.140625" style="35" customWidth="1"/>
    <col min="9722" max="9722" width="12" style="35" customWidth="1"/>
    <col min="9723" max="9723" width="4.7109375" style="35" customWidth="1"/>
    <col min="9724" max="9724" width="5.28515625" style="35" customWidth="1"/>
    <col min="9725" max="9725" width="0.140625" style="35" customWidth="1"/>
    <col min="9726" max="9726" width="1" style="35" customWidth="1"/>
    <col min="9727" max="9727" width="7" style="35" customWidth="1"/>
    <col min="9728" max="9728" width="0.85546875" style="35" customWidth="1"/>
    <col min="9729" max="9729" width="3.28515625" style="35" customWidth="1"/>
    <col min="9730" max="9730" width="10.28515625" style="35" customWidth="1"/>
    <col min="9731" max="9731" width="1" style="35" customWidth="1"/>
    <col min="9732" max="9732" width="0" style="35" hidden="1" customWidth="1"/>
    <col min="9733" max="9733" width="1.140625" style="35" customWidth="1"/>
    <col min="9734" max="9968" width="9.140625" style="35"/>
    <col min="9969" max="9969" width="1.28515625" style="35" customWidth="1"/>
    <col min="9970" max="9970" width="11.5703125" style="35" customWidth="1"/>
    <col min="9971" max="9971" width="14.28515625" style="35" customWidth="1"/>
    <col min="9972" max="9972" width="6.28515625" style="35" customWidth="1"/>
    <col min="9973" max="9973" width="4" style="35" customWidth="1"/>
    <col min="9974" max="9974" width="4.85546875" style="35" customWidth="1"/>
    <col min="9975" max="9975" width="5.28515625" style="35" customWidth="1"/>
    <col min="9976" max="9976" width="2" style="35" customWidth="1"/>
    <col min="9977" max="9977" width="12.140625" style="35" customWidth="1"/>
    <col min="9978" max="9978" width="12" style="35" customWidth="1"/>
    <col min="9979" max="9979" width="4.7109375" style="35" customWidth="1"/>
    <col min="9980" max="9980" width="5.28515625" style="35" customWidth="1"/>
    <col min="9981" max="9981" width="0.140625" style="35" customWidth="1"/>
    <col min="9982" max="9982" width="1" style="35" customWidth="1"/>
    <col min="9983" max="9983" width="7" style="35" customWidth="1"/>
    <col min="9984" max="9984" width="0.85546875" style="35" customWidth="1"/>
    <col min="9985" max="9985" width="3.28515625" style="35" customWidth="1"/>
    <col min="9986" max="9986" width="10.28515625" style="35" customWidth="1"/>
    <col min="9987" max="9987" width="1" style="35" customWidth="1"/>
    <col min="9988" max="9988" width="0" style="35" hidden="1" customWidth="1"/>
    <col min="9989" max="9989" width="1.140625" style="35" customWidth="1"/>
    <col min="9990" max="10224" width="9.140625" style="35"/>
    <col min="10225" max="10225" width="1.28515625" style="35" customWidth="1"/>
    <col min="10226" max="10226" width="11.5703125" style="35" customWidth="1"/>
    <col min="10227" max="10227" width="14.28515625" style="35" customWidth="1"/>
    <col min="10228" max="10228" width="6.28515625" style="35" customWidth="1"/>
    <col min="10229" max="10229" width="4" style="35" customWidth="1"/>
    <col min="10230" max="10230" width="4.85546875" style="35" customWidth="1"/>
    <col min="10231" max="10231" width="5.28515625" style="35" customWidth="1"/>
    <col min="10232" max="10232" width="2" style="35" customWidth="1"/>
    <col min="10233" max="10233" width="12.140625" style="35" customWidth="1"/>
    <col min="10234" max="10234" width="12" style="35" customWidth="1"/>
    <col min="10235" max="10235" width="4.7109375" style="35" customWidth="1"/>
    <col min="10236" max="10236" width="5.28515625" style="35" customWidth="1"/>
    <col min="10237" max="10237" width="0.140625" style="35" customWidth="1"/>
    <col min="10238" max="10238" width="1" style="35" customWidth="1"/>
    <col min="10239" max="10239" width="7" style="35" customWidth="1"/>
    <col min="10240" max="10240" width="0.85546875" style="35" customWidth="1"/>
    <col min="10241" max="10241" width="3.28515625" style="35" customWidth="1"/>
    <col min="10242" max="10242" width="10.28515625" style="35" customWidth="1"/>
    <col min="10243" max="10243" width="1" style="35" customWidth="1"/>
    <col min="10244" max="10244" width="0" style="35" hidden="1" customWidth="1"/>
    <col min="10245" max="10245" width="1.140625" style="35" customWidth="1"/>
    <col min="10246" max="10480" width="9.140625" style="35"/>
    <col min="10481" max="10481" width="1.28515625" style="35" customWidth="1"/>
    <col min="10482" max="10482" width="11.5703125" style="35" customWidth="1"/>
    <col min="10483" max="10483" width="14.28515625" style="35" customWidth="1"/>
    <col min="10484" max="10484" width="6.28515625" style="35" customWidth="1"/>
    <col min="10485" max="10485" width="4" style="35" customWidth="1"/>
    <col min="10486" max="10486" width="4.85546875" style="35" customWidth="1"/>
    <col min="10487" max="10487" width="5.28515625" style="35" customWidth="1"/>
    <col min="10488" max="10488" width="2" style="35" customWidth="1"/>
    <col min="10489" max="10489" width="12.140625" style="35" customWidth="1"/>
    <col min="10490" max="10490" width="12" style="35" customWidth="1"/>
    <col min="10491" max="10491" width="4.7109375" style="35" customWidth="1"/>
    <col min="10492" max="10492" width="5.28515625" style="35" customWidth="1"/>
    <col min="10493" max="10493" width="0.140625" style="35" customWidth="1"/>
    <col min="10494" max="10494" width="1" style="35" customWidth="1"/>
    <col min="10495" max="10495" width="7" style="35" customWidth="1"/>
    <col min="10496" max="10496" width="0.85546875" style="35" customWidth="1"/>
    <col min="10497" max="10497" width="3.28515625" style="35" customWidth="1"/>
    <col min="10498" max="10498" width="10.28515625" style="35" customWidth="1"/>
    <col min="10499" max="10499" width="1" style="35" customWidth="1"/>
    <col min="10500" max="10500" width="0" style="35" hidden="1" customWidth="1"/>
    <col min="10501" max="10501" width="1.140625" style="35" customWidth="1"/>
    <col min="10502" max="10736" width="9.140625" style="35"/>
    <col min="10737" max="10737" width="1.28515625" style="35" customWidth="1"/>
    <col min="10738" max="10738" width="11.5703125" style="35" customWidth="1"/>
    <col min="10739" max="10739" width="14.28515625" style="35" customWidth="1"/>
    <col min="10740" max="10740" width="6.28515625" style="35" customWidth="1"/>
    <col min="10741" max="10741" width="4" style="35" customWidth="1"/>
    <col min="10742" max="10742" width="4.85546875" style="35" customWidth="1"/>
    <col min="10743" max="10743" width="5.28515625" style="35" customWidth="1"/>
    <col min="10744" max="10744" width="2" style="35" customWidth="1"/>
    <col min="10745" max="10745" width="12.140625" style="35" customWidth="1"/>
    <col min="10746" max="10746" width="12" style="35" customWidth="1"/>
    <col min="10747" max="10747" width="4.7109375" style="35" customWidth="1"/>
    <col min="10748" max="10748" width="5.28515625" style="35" customWidth="1"/>
    <col min="10749" max="10749" width="0.140625" style="35" customWidth="1"/>
    <col min="10750" max="10750" width="1" style="35" customWidth="1"/>
    <col min="10751" max="10751" width="7" style="35" customWidth="1"/>
    <col min="10752" max="10752" width="0.85546875" style="35" customWidth="1"/>
    <col min="10753" max="10753" width="3.28515625" style="35" customWidth="1"/>
    <col min="10754" max="10754" width="10.28515625" style="35" customWidth="1"/>
    <col min="10755" max="10755" width="1" style="35" customWidth="1"/>
    <col min="10756" max="10756" width="0" style="35" hidden="1" customWidth="1"/>
    <col min="10757" max="10757" width="1.140625" style="35" customWidth="1"/>
    <col min="10758" max="10992" width="9.140625" style="35"/>
    <col min="10993" max="10993" width="1.28515625" style="35" customWidth="1"/>
    <col min="10994" max="10994" width="11.5703125" style="35" customWidth="1"/>
    <col min="10995" max="10995" width="14.28515625" style="35" customWidth="1"/>
    <col min="10996" max="10996" width="6.28515625" style="35" customWidth="1"/>
    <col min="10997" max="10997" width="4" style="35" customWidth="1"/>
    <col min="10998" max="10998" width="4.85546875" style="35" customWidth="1"/>
    <col min="10999" max="10999" width="5.28515625" style="35" customWidth="1"/>
    <col min="11000" max="11000" width="2" style="35" customWidth="1"/>
    <col min="11001" max="11001" width="12.140625" style="35" customWidth="1"/>
    <col min="11002" max="11002" width="12" style="35" customWidth="1"/>
    <col min="11003" max="11003" width="4.7109375" style="35" customWidth="1"/>
    <col min="11004" max="11004" width="5.28515625" style="35" customWidth="1"/>
    <col min="11005" max="11005" width="0.140625" style="35" customWidth="1"/>
    <col min="11006" max="11006" width="1" style="35" customWidth="1"/>
    <col min="11007" max="11007" width="7" style="35" customWidth="1"/>
    <col min="11008" max="11008" width="0.85546875" style="35" customWidth="1"/>
    <col min="11009" max="11009" width="3.28515625" style="35" customWidth="1"/>
    <col min="11010" max="11010" width="10.28515625" style="35" customWidth="1"/>
    <col min="11011" max="11011" width="1" style="35" customWidth="1"/>
    <col min="11012" max="11012" width="0" style="35" hidden="1" customWidth="1"/>
    <col min="11013" max="11013" width="1.140625" style="35" customWidth="1"/>
    <col min="11014" max="11248" width="9.140625" style="35"/>
    <col min="11249" max="11249" width="1.28515625" style="35" customWidth="1"/>
    <col min="11250" max="11250" width="11.5703125" style="35" customWidth="1"/>
    <col min="11251" max="11251" width="14.28515625" style="35" customWidth="1"/>
    <col min="11252" max="11252" width="6.28515625" style="35" customWidth="1"/>
    <col min="11253" max="11253" width="4" style="35" customWidth="1"/>
    <col min="11254" max="11254" width="4.85546875" style="35" customWidth="1"/>
    <col min="11255" max="11255" width="5.28515625" style="35" customWidth="1"/>
    <col min="11256" max="11256" width="2" style="35" customWidth="1"/>
    <col min="11257" max="11257" width="12.140625" style="35" customWidth="1"/>
    <col min="11258" max="11258" width="12" style="35" customWidth="1"/>
    <col min="11259" max="11259" width="4.7109375" style="35" customWidth="1"/>
    <col min="11260" max="11260" width="5.28515625" style="35" customWidth="1"/>
    <col min="11261" max="11261" width="0.140625" style="35" customWidth="1"/>
    <col min="11262" max="11262" width="1" style="35" customWidth="1"/>
    <col min="11263" max="11263" width="7" style="35" customWidth="1"/>
    <col min="11264" max="11264" width="0.85546875" style="35" customWidth="1"/>
    <col min="11265" max="11265" width="3.28515625" style="35" customWidth="1"/>
    <col min="11266" max="11266" width="10.28515625" style="35" customWidth="1"/>
    <col min="11267" max="11267" width="1" style="35" customWidth="1"/>
    <col min="11268" max="11268" width="0" style="35" hidden="1" customWidth="1"/>
    <col min="11269" max="11269" width="1.140625" style="35" customWidth="1"/>
    <col min="11270" max="11504" width="9.140625" style="35"/>
    <col min="11505" max="11505" width="1.28515625" style="35" customWidth="1"/>
    <col min="11506" max="11506" width="11.5703125" style="35" customWidth="1"/>
    <col min="11507" max="11507" width="14.28515625" style="35" customWidth="1"/>
    <col min="11508" max="11508" width="6.28515625" style="35" customWidth="1"/>
    <col min="11509" max="11509" width="4" style="35" customWidth="1"/>
    <col min="11510" max="11510" width="4.85546875" style="35" customWidth="1"/>
    <col min="11511" max="11511" width="5.28515625" style="35" customWidth="1"/>
    <col min="11512" max="11512" width="2" style="35" customWidth="1"/>
    <col min="11513" max="11513" width="12.140625" style="35" customWidth="1"/>
    <col min="11514" max="11514" width="12" style="35" customWidth="1"/>
    <col min="11515" max="11515" width="4.7109375" style="35" customWidth="1"/>
    <col min="11516" max="11516" width="5.28515625" style="35" customWidth="1"/>
    <col min="11517" max="11517" width="0.140625" style="35" customWidth="1"/>
    <col min="11518" max="11518" width="1" style="35" customWidth="1"/>
    <col min="11519" max="11519" width="7" style="35" customWidth="1"/>
    <col min="11520" max="11520" width="0.85546875" style="35" customWidth="1"/>
    <col min="11521" max="11521" width="3.28515625" style="35" customWidth="1"/>
    <col min="11522" max="11522" width="10.28515625" style="35" customWidth="1"/>
    <col min="11523" max="11523" width="1" style="35" customWidth="1"/>
    <col min="11524" max="11524" width="0" style="35" hidden="1" customWidth="1"/>
    <col min="11525" max="11525" width="1.140625" style="35" customWidth="1"/>
    <col min="11526" max="11760" width="9.140625" style="35"/>
    <col min="11761" max="11761" width="1.28515625" style="35" customWidth="1"/>
    <col min="11762" max="11762" width="11.5703125" style="35" customWidth="1"/>
    <col min="11763" max="11763" width="14.28515625" style="35" customWidth="1"/>
    <col min="11764" max="11764" width="6.28515625" style="35" customWidth="1"/>
    <col min="11765" max="11765" width="4" style="35" customWidth="1"/>
    <col min="11766" max="11766" width="4.85546875" style="35" customWidth="1"/>
    <col min="11767" max="11767" width="5.28515625" style="35" customWidth="1"/>
    <col min="11768" max="11768" width="2" style="35" customWidth="1"/>
    <col min="11769" max="11769" width="12.140625" style="35" customWidth="1"/>
    <col min="11770" max="11770" width="12" style="35" customWidth="1"/>
    <col min="11771" max="11771" width="4.7109375" style="35" customWidth="1"/>
    <col min="11772" max="11772" width="5.28515625" style="35" customWidth="1"/>
    <col min="11773" max="11773" width="0.140625" style="35" customWidth="1"/>
    <col min="11774" max="11774" width="1" style="35" customWidth="1"/>
    <col min="11775" max="11775" width="7" style="35" customWidth="1"/>
    <col min="11776" max="11776" width="0.85546875" style="35" customWidth="1"/>
    <col min="11777" max="11777" width="3.28515625" style="35" customWidth="1"/>
    <col min="11778" max="11778" width="10.28515625" style="35" customWidth="1"/>
    <col min="11779" max="11779" width="1" style="35" customWidth="1"/>
    <col min="11780" max="11780" width="0" style="35" hidden="1" customWidth="1"/>
    <col min="11781" max="11781" width="1.140625" style="35" customWidth="1"/>
    <col min="11782" max="12016" width="9.140625" style="35"/>
    <col min="12017" max="12017" width="1.28515625" style="35" customWidth="1"/>
    <col min="12018" max="12018" width="11.5703125" style="35" customWidth="1"/>
    <col min="12019" max="12019" width="14.28515625" style="35" customWidth="1"/>
    <col min="12020" max="12020" width="6.28515625" style="35" customWidth="1"/>
    <col min="12021" max="12021" width="4" style="35" customWidth="1"/>
    <col min="12022" max="12022" width="4.85546875" style="35" customWidth="1"/>
    <col min="12023" max="12023" width="5.28515625" style="35" customWidth="1"/>
    <col min="12024" max="12024" width="2" style="35" customWidth="1"/>
    <col min="12025" max="12025" width="12.140625" style="35" customWidth="1"/>
    <col min="12026" max="12026" width="12" style="35" customWidth="1"/>
    <col min="12027" max="12027" width="4.7109375" style="35" customWidth="1"/>
    <col min="12028" max="12028" width="5.28515625" style="35" customWidth="1"/>
    <col min="12029" max="12029" width="0.140625" style="35" customWidth="1"/>
    <col min="12030" max="12030" width="1" style="35" customWidth="1"/>
    <col min="12031" max="12031" width="7" style="35" customWidth="1"/>
    <col min="12032" max="12032" width="0.85546875" style="35" customWidth="1"/>
    <col min="12033" max="12033" width="3.28515625" style="35" customWidth="1"/>
    <col min="12034" max="12034" width="10.28515625" style="35" customWidth="1"/>
    <col min="12035" max="12035" width="1" style="35" customWidth="1"/>
    <col min="12036" max="12036" width="0" style="35" hidden="1" customWidth="1"/>
    <col min="12037" max="12037" width="1.140625" style="35" customWidth="1"/>
    <col min="12038" max="12272" width="9.140625" style="35"/>
    <col min="12273" max="12273" width="1.28515625" style="35" customWidth="1"/>
    <col min="12274" max="12274" width="11.5703125" style="35" customWidth="1"/>
    <col min="12275" max="12275" width="14.28515625" style="35" customWidth="1"/>
    <col min="12276" max="12276" width="6.28515625" style="35" customWidth="1"/>
    <col min="12277" max="12277" width="4" style="35" customWidth="1"/>
    <col min="12278" max="12278" width="4.85546875" style="35" customWidth="1"/>
    <col min="12279" max="12279" width="5.28515625" style="35" customWidth="1"/>
    <col min="12280" max="12280" width="2" style="35" customWidth="1"/>
    <col min="12281" max="12281" width="12.140625" style="35" customWidth="1"/>
    <col min="12282" max="12282" width="12" style="35" customWidth="1"/>
    <col min="12283" max="12283" width="4.7109375" style="35" customWidth="1"/>
    <col min="12284" max="12284" width="5.28515625" style="35" customWidth="1"/>
    <col min="12285" max="12285" width="0.140625" style="35" customWidth="1"/>
    <col min="12286" max="12286" width="1" style="35" customWidth="1"/>
    <col min="12287" max="12287" width="7" style="35" customWidth="1"/>
    <col min="12288" max="12288" width="0.85546875" style="35" customWidth="1"/>
    <col min="12289" max="12289" width="3.28515625" style="35" customWidth="1"/>
    <col min="12290" max="12290" width="10.28515625" style="35" customWidth="1"/>
    <col min="12291" max="12291" width="1" style="35" customWidth="1"/>
    <col min="12292" max="12292" width="0" style="35" hidden="1" customWidth="1"/>
    <col min="12293" max="12293" width="1.140625" style="35" customWidth="1"/>
    <col min="12294" max="12528" width="9.140625" style="35"/>
    <col min="12529" max="12529" width="1.28515625" style="35" customWidth="1"/>
    <col min="12530" max="12530" width="11.5703125" style="35" customWidth="1"/>
    <col min="12531" max="12531" width="14.28515625" style="35" customWidth="1"/>
    <col min="12532" max="12532" width="6.28515625" style="35" customWidth="1"/>
    <col min="12533" max="12533" width="4" style="35" customWidth="1"/>
    <col min="12534" max="12534" width="4.85546875" style="35" customWidth="1"/>
    <col min="12535" max="12535" width="5.28515625" style="35" customWidth="1"/>
    <col min="12536" max="12536" width="2" style="35" customWidth="1"/>
    <col min="12537" max="12537" width="12.140625" style="35" customWidth="1"/>
    <col min="12538" max="12538" width="12" style="35" customWidth="1"/>
    <col min="12539" max="12539" width="4.7109375" style="35" customWidth="1"/>
    <col min="12540" max="12540" width="5.28515625" style="35" customWidth="1"/>
    <col min="12541" max="12541" width="0.140625" style="35" customWidth="1"/>
    <col min="12542" max="12542" width="1" style="35" customWidth="1"/>
    <col min="12543" max="12543" width="7" style="35" customWidth="1"/>
    <col min="12544" max="12544" width="0.85546875" style="35" customWidth="1"/>
    <col min="12545" max="12545" width="3.28515625" style="35" customWidth="1"/>
    <col min="12546" max="12546" width="10.28515625" style="35" customWidth="1"/>
    <col min="12547" max="12547" width="1" style="35" customWidth="1"/>
    <col min="12548" max="12548" width="0" style="35" hidden="1" customWidth="1"/>
    <col min="12549" max="12549" width="1.140625" style="35" customWidth="1"/>
    <col min="12550" max="12784" width="9.140625" style="35"/>
    <col min="12785" max="12785" width="1.28515625" style="35" customWidth="1"/>
    <col min="12786" max="12786" width="11.5703125" style="35" customWidth="1"/>
    <col min="12787" max="12787" width="14.28515625" style="35" customWidth="1"/>
    <col min="12788" max="12788" width="6.28515625" style="35" customWidth="1"/>
    <col min="12789" max="12789" width="4" style="35" customWidth="1"/>
    <col min="12790" max="12790" width="4.85546875" style="35" customWidth="1"/>
    <col min="12791" max="12791" width="5.28515625" style="35" customWidth="1"/>
    <col min="12792" max="12792" width="2" style="35" customWidth="1"/>
    <col min="12793" max="12793" width="12.140625" style="35" customWidth="1"/>
    <col min="12794" max="12794" width="12" style="35" customWidth="1"/>
    <col min="12795" max="12795" width="4.7109375" style="35" customWidth="1"/>
    <col min="12796" max="12796" width="5.28515625" style="35" customWidth="1"/>
    <col min="12797" max="12797" width="0.140625" style="35" customWidth="1"/>
    <col min="12798" max="12798" width="1" style="35" customWidth="1"/>
    <col min="12799" max="12799" width="7" style="35" customWidth="1"/>
    <col min="12800" max="12800" width="0.85546875" style="35" customWidth="1"/>
    <col min="12801" max="12801" width="3.28515625" style="35" customWidth="1"/>
    <col min="12802" max="12802" width="10.28515625" style="35" customWidth="1"/>
    <col min="12803" max="12803" width="1" style="35" customWidth="1"/>
    <col min="12804" max="12804" width="0" style="35" hidden="1" customWidth="1"/>
    <col min="12805" max="12805" width="1.140625" style="35" customWidth="1"/>
    <col min="12806" max="13040" width="9.140625" style="35"/>
    <col min="13041" max="13041" width="1.28515625" style="35" customWidth="1"/>
    <col min="13042" max="13042" width="11.5703125" style="35" customWidth="1"/>
    <col min="13043" max="13043" width="14.28515625" style="35" customWidth="1"/>
    <col min="13044" max="13044" width="6.28515625" style="35" customWidth="1"/>
    <col min="13045" max="13045" width="4" style="35" customWidth="1"/>
    <col min="13046" max="13046" width="4.85546875" style="35" customWidth="1"/>
    <col min="13047" max="13047" width="5.28515625" style="35" customWidth="1"/>
    <col min="13048" max="13048" width="2" style="35" customWidth="1"/>
    <col min="13049" max="13049" width="12.140625" style="35" customWidth="1"/>
    <col min="13050" max="13050" width="12" style="35" customWidth="1"/>
    <col min="13051" max="13051" width="4.7109375" style="35" customWidth="1"/>
    <col min="13052" max="13052" width="5.28515625" style="35" customWidth="1"/>
    <col min="13053" max="13053" width="0.140625" style="35" customWidth="1"/>
    <col min="13054" max="13054" width="1" style="35" customWidth="1"/>
    <col min="13055" max="13055" width="7" style="35" customWidth="1"/>
    <col min="13056" max="13056" width="0.85546875" style="35" customWidth="1"/>
    <col min="13057" max="13057" width="3.28515625" style="35" customWidth="1"/>
    <col min="13058" max="13058" width="10.28515625" style="35" customWidth="1"/>
    <col min="13059" max="13059" width="1" style="35" customWidth="1"/>
    <col min="13060" max="13060" width="0" style="35" hidden="1" customWidth="1"/>
    <col min="13061" max="13061" width="1.140625" style="35" customWidth="1"/>
    <col min="13062" max="13296" width="9.140625" style="35"/>
    <col min="13297" max="13297" width="1.28515625" style="35" customWidth="1"/>
    <col min="13298" max="13298" width="11.5703125" style="35" customWidth="1"/>
    <col min="13299" max="13299" width="14.28515625" style="35" customWidth="1"/>
    <col min="13300" max="13300" width="6.28515625" style="35" customWidth="1"/>
    <col min="13301" max="13301" width="4" style="35" customWidth="1"/>
    <col min="13302" max="13302" width="4.85546875" style="35" customWidth="1"/>
    <col min="13303" max="13303" width="5.28515625" style="35" customWidth="1"/>
    <col min="13304" max="13304" width="2" style="35" customWidth="1"/>
    <col min="13305" max="13305" width="12.140625" style="35" customWidth="1"/>
    <col min="13306" max="13306" width="12" style="35" customWidth="1"/>
    <col min="13307" max="13307" width="4.7109375" style="35" customWidth="1"/>
    <col min="13308" max="13308" width="5.28515625" style="35" customWidth="1"/>
    <col min="13309" max="13309" width="0.140625" style="35" customWidth="1"/>
    <col min="13310" max="13310" width="1" style="35" customWidth="1"/>
    <col min="13311" max="13311" width="7" style="35" customWidth="1"/>
    <col min="13312" max="13312" width="0.85546875" style="35" customWidth="1"/>
    <col min="13313" max="13313" width="3.28515625" style="35" customWidth="1"/>
    <col min="13314" max="13314" width="10.28515625" style="35" customWidth="1"/>
    <col min="13315" max="13315" width="1" style="35" customWidth="1"/>
    <col min="13316" max="13316" width="0" style="35" hidden="1" customWidth="1"/>
    <col min="13317" max="13317" width="1.140625" style="35" customWidth="1"/>
    <col min="13318" max="13552" width="9.140625" style="35"/>
    <col min="13553" max="13553" width="1.28515625" style="35" customWidth="1"/>
    <col min="13554" max="13554" width="11.5703125" style="35" customWidth="1"/>
    <col min="13555" max="13555" width="14.28515625" style="35" customWidth="1"/>
    <col min="13556" max="13556" width="6.28515625" style="35" customWidth="1"/>
    <col min="13557" max="13557" width="4" style="35" customWidth="1"/>
    <col min="13558" max="13558" width="4.85546875" style="35" customWidth="1"/>
    <col min="13559" max="13559" width="5.28515625" style="35" customWidth="1"/>
    <col min="13560" max="13560" width="2" style="35" customWidth="1"/>
    <col min="13561" max="13561" width="12.140625" style="35" customWidth="1"/>
    <col min="13562" max="13562" width="12" style="35" customWidth="1"/>
    <col min="13563" max="13563" width="4.7109375" style="35" customWidth="1"/>
    <col min="13564" max="13564" width="5.28515625" style="35" customWidth="1"/>
    <col min="13565" max="13565" width="0.140625" style="35" customWidth="1"/>
    <col min="13566" max="13566" width="1" style="35" customWidth="1"/>
    <col min="13567" max="13567" width="7" style="35" customWidth="1"/>
    <col min="13568" max="13568" width="0.85546875" style="35" customWidth="1"/>
    <col min="13569" max="13569" width="3.28515625" style="35" customWidth="1"/>
    <col min="13570" max="13570" width="10.28515625" style="35" customWidth="1"/>
    <col min="13571" max="13571" width="1" style="35" customWidth="1"/>
    <col min="13572" max="13572" width="0" style="35" hidden="1" customWidth="1"/>
    <col min="13573" max="13573" width="1.140625" style="35" customWidth="1"/>
    <col min="13574" max="13808" width="9.140625" style="35"/>
    <col min="13809" max="13809" width="1.28515625" style="35" customWidth="1"/>
    <col min="13810" max="13810" width="11.5703125" style="35" customWidth="1"/>
    <col min="13811" max="13811" width="14.28515625" style="35" customWidth="1"/>
    <col min="13812" max="13812" width="6.28515625" style="35" customWidth="1"/>
    <col min="13813" max="13813" width="4" style="35" customWidth="1"/>
    <col min="13814" max="13814" width="4.85546875" style="35" customWidth="1"/>
    <col min="13815" max="13815" width="5.28515625" style="35" customWidth="1"/>
    <col min="13816" max="13816" width="2" style="35" customWidth="1"/>
    <col min="13817" max="13817" width="12.140625" style="35" customWidth="1"/>
    <col min="13818" max="13818" width="12" style="35" customWidth="1"/>
    <col min="13819" max="13819" width="4.7109375" style="35" customWidth="1"/>
    <col min="13820" max="13820" width="5.28515625" style="35" customWidth="1"/>
    <col min="13821" max="13821" width="0.140625" style="35" customWidth="1"/>
    <col min="13822" max="13822" width="1" style="35" customWidth="1"/>
    <col min="13823" max="13823" width="7" style="35" customWidth="1"/>
    <col min="13824" max="13824" width="0.85546875" style="35" customWidth="1"/>
    <col min="13825" max="13825" width="3.28515625" style="35" customWidth="1"/>
    <col min="13826" max="13826" width="10.28515625" style="35" customWidth="1"/>
    <col min="13827" max="13827" width="1" style="35" customWidth="1"/>
    <col min="13828" max="13828" width="0" style="35" hidden="1" customWidth="1"/>
    <col min="13829" max="13829" width="1.140625" style="35" customWidth="1"/>
    <col min="13830" max="14064" width="9.140625" style="35"/>
    <col min="14065" max="14065" width="1.28515625" style="35" customWidth="1"/>
    <col min="14066" max="14066" width="11.5703125" style="35" customWidth="1"/>
    <col min="14067" max="14067" width="14.28515625" style="35" customWidth="1"/>
    <col min="14068" max="14068" width="6.28515625" style="35" customWidth="1"/>
    <col min="14069" max="14069" width="4" style="35" customWidth="1"/>
    <col min="14070" max="14070" width="4.85546875" style="35" customWidth="1"/>
    <col min="14071" max="14071" width="5.28515625" style="35" customWidth="1"/>
    <col min="14072" max="14072" width="2" style="35" customWidth="1"/>
    <col min="14073" max="14073" width="12.140625" style="35" customWidth="1"/>
    <col min="14074" max="14074" width="12" style="35" customWidth="1"/>
    <col min="14075" max="14075" width="4.7109375" style="35" customWidth="1"/>
    <col min="14076" max="14076" width="5.28515625" style="35" customWidth="1"/>
    <col min="14077" max="14077" width="0.140625" style="35" customWidth="1"/>
    <col min="14078" max="14078" width="1" style="35" customWidth="1"/>
    <col min="14079" max="14079" width="7" style="35" customWidth="1"/>
    <col min="14080" max="14080" width="0.85546875" style="35" customWidth="1"/>
    <col min="14081" max="14081" width="3.28515625" style="35" customWidth="1"/>
    <col min="14082" max="14082" width="10.28515625" style="35" customWidth="1"/>
    <col min="14083" max="14083" width="1" style="35" customWidth="1"/>
    <col min="14084" max="14084" width="0" style="35" hidden="1" customWidth="1"/>
    <col min="14085" max="14085" width="1.140625" style="35" customWidth="1"/>
    <col min="14086" max="14320" width="9.140625" style="35"/>
    <col min="14321" max="14321" width="1.28515625" style="35" customWidth="1"/>
    <col min="14322" max="14322" width="11.5703125" style="35" customWidth="1"/>
    <col min="14323" max="14323" width="14.28515625" style="35" customWidth="1"/>
    <col min="14324" max="14324" width="6.28515625" style="35" customWidth="1"/>
    <col min="14325" max="14325" width="4" style="35" customWidth="1"/>
    <col min="14326" max="14326" width="4.85546875" style="35" customWidth="1"/>
    <col min="14327" max="14327" width="5.28515625" style="35" customWidth="1"/>
    <col min="14328" max="14328" width="2" style="35" customWidth="1"/>
    <col min="14329" max="14329" width="12.140625" style="35" customWidth="1"/>
    <col min="14330" max="14330" width="12" style="35" customWidth="1"/>
    <col min="14331" max="14331" width="4.7109375" style="35" customWidth="1"/>
    <col min="14332" max="14332" width="5.28515625" style="35" customWidth="1"/>
    <col min="14333" max="14333" width="0.140625" style="35" customWidth="1"/>
    <col min="14334" max="14334" width="1" style="35" customWidth="1"/>
    <col min="14335" max="14335" width="7" style="35" customWidth="1"/>
    <col min="14336" max="14336" width="0.85546875" style="35" customWidth="1"/>
    <col min="14337" max="14337" width="3.28515625" style="35" customWidth="1"/>
    <col min="14338" max="14338" width="10.28515625" style="35" customWidth="1"/>
    <col min="14339" max="14339" width="1" style="35" customWidth="1"/>
    <col min="14340" max="14340" width="0" style="35" hidden="1" customWidth="1"/>
    <col min="14341" max="14341" width="1.140625" style="35" customWidth="1"/>
    <col min="14342" max="14576" width="9.140625" style="35"/>
    <col min="14577" max="14577" width="1.28515625" style="35" customWidth="1"/>
    <col min="14578" max="14578" width="11.5703125" style="35" customWidth="1"/>
    <col min="14579" max="14579" width="14.28515625" style="35" customWidth="1"/>
    <col min="14580" max="14580" width="6.28515625" style="35" customWidth="1"/>
    <col min="14581" max="14581" width="4" style="35" customWidth="1"/>
    <col min="14582" max="14582" width="4.85546875" style="35" customWidth="1"/>
    <col min="14583" max="14583" width="5.28515625" style="35" customWidth="1"/>
    <col min="14584" max="14584" width="2" style="35" customWidth="1"/>
    <col min="14585" max="14585" width="12.140625" style="35" customWidth="1"/>
    <col min="14586" max="14586" width="12" style="35" customWidth="1"/>
    <col min="14587" max="14587" width="4.7109375" style="35" customWidth="1"/>
    <col min="14588" max="14588" width="5.28515625" style="35" customWidth="1"/>
    <col min="14589" max="14589" width="0.140625" style="35" customWidth="1"/>
    <col min="14590" max="14590" width="1" style="35" customWidth="1"/>
    <col min="14591" max="14591" width="7" style="35" customWidth="1"/>
    <col min="14592" max="14592" width="0.85546875" style="35" customWidth="1"/>
    <col min="14593" max="14593" width="3.28515625" style="35" customWidth="1"/>
    <col min="14594" max="14594" width="10.28515625" style="35" customWidth="1"/>
    <col min="14595" max="14595" width="1" style="35" customWidth="1"/>
    <col min="14596" max="14596" width="0" style="35" hidden="1" customWidth="1"/>
    <col min="14597" max="14597" width="1.140625" style="35" customWidth="1"/>
    <col min="14598" max="14832" width="9.140625" style="35"/>
    <col min="14833" max="14833" width="1.28515625" style="35" customWidth="1"/>
    <col min="14834" max="14834" width="11.5703125" style="35" customWidth="1"/>
    <col min="14835" max="14835" width="14.28515625" style="35" customWidth="1"/>
    <col min="14836" max="14836" width="6.28515625" style="35" customWidth="1"/>
    <col min="14837" max="14837" width="4" style="35" customWidth="1"/>
    <col min="14838" max="14838" width="4.85546875" style="35" customWidth="1"/>
    <col min="14839" max="14839" width="5.28515625" style="35" customWidth="1"/>
    <col min="14840" max="14840" width="2" style="35" customWidth="1"/>
    <col min="14841" max="14841" width="12.140625" style="35" customWidth="1"/>
    <col min="14842" max="14842" width="12" style="35" customWidth="1"/>
    <col min="14843" max="14843" width="4.7109375" style="35" customWidth="1"/>
    <col min="14844" max="14844" width="5.28515625" style="35" customWidth="1"/>
    <col min="14845" max="14845" width="0.140625" style="35" customWidth="1"/>
    <col min="14846" max="14846" width="1" style="35" customWidth="1"/>
    <col min="14847" max="14847" width="7" style="35" customWidth="1"/>
    <col min="14848" max="14848" width="0.85546875" style="35" customWidth="1"/>
    <col min="14849" max="14849" width="3.28515625" style="35" customWidth="1"/>
    <col min="14850" max="14850" width="10.28515625" style="35" customWidth="1"/>
    <col min="14851" max="14851" width="1" style="35" customWidth="1"/>
    <col min="14852" max="14852" width="0" style="35" hidden="1" customWidth="1"/>
    <col min="14853" max="14853" width="1.140625" style="35" customWidth="1"/>
    <col min="14854" max="15088" width="9.140625" style="35"/>
    <col min="15089" max="15089" width="1.28515625" style="35" customWidth="1"/>
    <col min="15090" max="15090" width="11.5703125" style="35" customWidth="1"/>
    <col min="15091" max="15091" width="14.28515625" style="35" customWidth="1"/>
    <col min="15092" max="15092" width="6.28515625" style="35" customWidth="1"/>
    <col min="15093" max="15093" width="4" style="35" customWidth="1"/>
    <col min="15094" max="15094" width="4.85546875" style="35" customWidth="1"/>
    <col min="15095" max="15095" width="5.28515625" style="35" customWidth="1"/>
    <col min="15096" max="15096" width="2" style="35" customWidth="1"/>
    <col min="15097" max="15097" width="12.140625" style="35" customWidth="1"/>
    <col min="15098" max="15098" width="12" style="35" customWidth="1"/>
    <col min="15099" max="15099" width="4.7109375" style="35" customWidth="1"/>
    <col min="15100" max="15100" width="5.28515625" style="35" customWidth="1"/>
    <col min="15101" max="15101" width="0.140625" style="35" customWidth="1"/>
    <col min="15102" max="15102" width="1" style="35" customWidth="1"/>
    <col min="15103" max="15103" width="7" style="35" customWidth="1"/>
    <col min="15104" max="15104" width="0.85546875" style="35" customWidth="1"/>
    <col min="15105" max="15105" width="3.28515625" style="35" customWidth="1"/>
    <col min="15106" max="15106" width="10.28515625" style="35" customWidth="1"/>
    <col min="15107" max="15107" width="1" style="35" customWidth="1"/>
    <col min="15108" max="15108" width="0" style="35" hidden="1" customWidth="1"/>
    <col min="15109" max="15109" width="1.140625" style="35" customWidth="1"/>
    <col min="15110" max="15344" width="9.140625" style="35"/>
    <col min="15345" max="15345" width="1.28515625" style="35" customWidth="1"/>
    <col min="15346" max="15346" width="11.5703125" style="35" customWidth="1"/>
    <col min="15347" max="15347" width="14.28515625" style="35" customWidth="1"/>
    <col min="15348" max="15348" width="6.28515625" style="35" customWidth="1"/>
    <col min="15349" max="15349" width="4" style="35" customWidth="1"/>
    <col min="15350" max="15350" width="4.85546875" style="35" customWidth="1"/>
    <col min="15351" max="15351" width="5.28515625" style="35" customWidth="1"/>
    <col min="15352" max="15352" width="2" style="35" customWidth="1"/>
    <col min="15353" max="15353" width="12.140625" style="35" customWidth="1"/>
    <col min="15354" max="15354" width="12" style="35" customWidth="1"/>
    <col min="15355" max="15355" width="4.7109375" style="35" customWidth="1"/>
    <col min="15356" max="15356" width="5.28515625" style="35" customWidth="1"/>
    <col min="15357" max="15357" width="0.140625" style="35" customWidth="1"/>
    <col min="15358" max="15358" width="1" style="35" customWidth="1"/>
    <col min="15359" max="15359" width="7" style="35" customWidth="1"/>
    <col min="15360" max="15360" width="0.85546875" style="35" customWidth="1"/>
    <col min="15361" max="15361" width="3.28515625" style="35" customWidth="1"/>
    <col min="15362" max="15362" width="10.28515625" style="35" customWidth="1"/>
    <col min="15363" max="15363" width="1" style="35" customWidth="1"/>
    <col min="15364" max="15364" width="0" style="35" hidden="1" customWidth="1"/>
    <col min="15365" max="15365" width="1.140625" style="35" customWidth="1"/>
    <col min="15366" max="15600" width="9.140625" style="35"/>
    <col min="15601" max="15601" width="1.28515625" style="35" customWidth="1"/>
    <col min="15602" max="15602" width="11.5703125" style="35" customWidth="1"/>
    <col min="15603" max="15603" width="14.28515625" style="35" customWidth="1"/>
    <col min="15604" max="15604" width="6.28515625" style="35" customWidth="1"/>
    <col min="15605" max="15605" width="4" style="35" customWidth="1"/>
    <col min="15606" max="15606" width="4.85546875" style="35" customWidth="1"/>
    <col min="15607" max="15607" width="5.28515625" style="35" customWidth="1"/>
    <col min="15608" max="15608" width="2" style="35" customWidth="1"/>
    <col min="15609" max="15609" width="12.140625" style="35" customWidth="1"/>
    <col min="15610" max="15610" width="12" style="35" customWidth="1"/>
    <col min="15611" max="15611" width="4.7109375" style="35" customWidth="1"/>
    <col min="15612" max="15612" width="5.28515625" style="35" customWidth="1"/>
    <col min="15613" max="15613" width="0.140625" style="35" customWidth="1"/>
    <col min="15614" max="15614" width="1" style="35" customWidth="1"/>
    <col min="15615" max="15615" width="7" style="35" customWidth="1"/>
    <col min="15616" max="15616" width="0.85546875" style="35" customWidth="1"/>
    <col min="15617" max="15617" width="3.28515625" style="35" customWidth="1"/>
    <col min="15618" max="15618" width="10.28515625" style="35" customWidth="1"/>
    <col min="15619" max="15619" width="1" style="35" customWidth="1"/>
    <col min="15620" max="15620" width="0" style="35" hidden="1" customWidth="1"/>
    <col min="15621" max="15621" width="1.140625" style="35" customWidth="1"/>
    <col min="15622" max="15856" width="9.140625" style="35"/>
    <col min="15857" max="15857" width="1.28515625" style="35" customWidth="1"/>
    <col min="15858" max="15858" width="11.5703125" style="35" customWidth="1"/>
    <col min="15859" max="15859" width="14.28515625" style="35" customWidth="1"/>
    <col min="15860" max="15860" width="6.28515625" style="35" customWidth="1"/>
    <col min="15861" max="15861" width="4" style="35" customWidth="1"/>
    <col min="15862" max="15862" width="4.85546875" style="35" customWidth="1"/>
    <col min="15863" max="15863" width="5.28515625" style="35" customWidth="1"/>
    <col min="15864" max="15864" width="2" style="35" customWidth="1"/>
    <col min="15865" max="15865" width="12.140625" style="35" customWidth="1"/>
    <col min="15866" max="15866" width="12" style="35" customWidth="1"/>
    <col min="15867" max="15867" width="4.7109375" style="35" customWidth="1"/>
    <col min="15868" max="15868" width="5.28515625" style="35" customWidth="1"/>
    <col min="15869" max="15869" width="0.140625" style="35" customWidth="1"/>
    <col min="15870" max="15870" width="1" style="35" customWidth="1"/>
    <col min="15871" max="15871" width="7" style="35" customWidth="1"/>
    <col min="15872" max="15872" width="0.85546875" style="35" customWidth="1"/>
    <col min="15873" max="15873" width="3.28515625" style="35" customWidth="1"/>
    <col min="15874" max="15874" width="10.28515625" style="35" customWidth="1"/>
    <col min="15875" max="15875" width="1" style="35" customWidth="1"/>
    <col min="15876" max="15876" width="0" style="35" hidden="1" customWidth="1"/>
    <col min="15877" max="15877" width="1.140625" style="35" customWidth="1"/>
    <col min="15878" max="16112" width="9.140625" style="35"/>
    <col min="16113" max="16113" width="1.28515625" style="35" customWidth="1"/>
    <col min="16114" max="16114" width="11.5703125" style="35" customWidth="1"/>
    <col min="16115" max="16115" width="14.28515625" style="35" customWidth="1"/>
    <col min="16116" max="16116" width="6.28515625" style="35" customWidth="1"/>
    <col min="16117" max="16117" width="4" style="35" customWidth="1"/>
    <col min="16118" max="16118" width="4.85546875" style="35" customWidth="1"/>
    <col min="16119" max="16119" width="5.28515625" style="35" customWidth="1"/>
    <col min="16120" max="16120" width="2" style="35" customWidth="1"/>
    <col min="16121" max="16121" width="12.140625" style="35" customWidth="1"/>
    <col min="16122" max="16122" width="12" style="35" customWidth="1"/>
    <col min="16123" max="16123" width="4.7109375" style="35" customWidth="1"/>
    <col min="16124" max="16124" width="5.28515625" style="35" customWidth="1"/>
    <col min="16125" max="16125" width="0.140625" style="35" customWidth="1"/>
    <col min="16126" max="16126" width="1" style="35" customWidth="1"/>
    <col min="16127" max="16127" width="7" style="35" customWidth="1"/>
    <col min="16128" max="16128" width="0.85546875" style="35" customWidth="1"/>
    <col min="16129" max="16129" width="3.28515625" style="35" customWidth="1"/>
    <col min="16130" max="16130" width="10.28515625" style="35" customWidth="1"/>
    <col min="16131" max="16131" width="1" style="35" customWidth="1"/>
    <col min="16132" max="16132" width="0" style="35" hidden="1" customWidth="1"/>
    <col min="16133" max="16133" width="1.140625" style="35" customWidth="1"/>
    <col min="16134" max="16384" width="9.140625" style="35"/>
  </cols>
  <sheetData>
    <row r="1" spans="1:7" ht="7.9" customHeight="1" x14ac:dyDescent="0.25"/>
    <row r="2" spans="1:7" ht="31.5" customHeight="1" x14ac:dyDescent="0.25">
      <c r="A2" s="174" t="s">
        <v>296</v>
      </c>
      <c r="B2" s="223"/>
      <c r="C2" s="223"/>
      <c r="D2" s="223"/>
      <c r="E2" s="223"/>
      <c r="F2" s="36"/>
      <c r="G2" s="36"/>
    </row>
    <row r="3" spans="1:7" ht="18" x14ac:dyDescent="0.25">
      <c r="A3" s="41"/>
      <c r="B3" s="41"/>
      <c r="C3" s="46"/>
      <c r="D3" s="46"/>
      <c r="E3" s="46"/>
      <c r="F3" s="32"/>
      <c r="G3" s="32"/>
    </row>
    <row r="4" spans="1:7" x14ac:dyDescent="0.25">
      <c r="A4" s="175" t="s">
        <v>20</v>
      </c>
      <c r="B4" s="224"/>
      <c r="C4" s="224"/>
      <c r="D4" s="224"/>
      <c r="E4" s="224"/>
      <c r="F4" s="37"/>
      <c r="G4" s="37"/>
    </row>
    <row r="5" spans="1:7" ht="15.75" x14ac:dyDescent="0.25">
      <c r="A5" s="42"/>
      <c r="B5" s="42"/>
      <c r="C5" s="47"/>
      <c r="D5" s="47"/>
      <c r="E5" s="47"/>
      <c r="F5" s="34"/>
      <c r="G5" s="34"/>
    </row>
    <row r="6" spans="1:7" ht="15.75" x14ac:dyDescent="0.25">
      <c r="A6" s="231" t="s">
        <v>276</v>
      </c>
      <c r="B6" s="232"/>
      <c r="C6" s="232"/>
      <c r="D6" s="232"/>
      <c r="E6" s="232"/>
      <c r="F6" s="33"/>
      <c r="G6" s="33"/>
    </row>
    <row r="7" spans="1:7" x14ac:dyDescent="0.25">
      <c r="D7" s="220"/>
      <c r="E7" s="220"/>
    </row>
    <row r="10" spans="1:7" ht="11.1" customHeight="1" x14ac:dyDescent="0.25"/>
    <row r="11" spans="1:7" ht="18" customHeight="1" x14ac:dyDescent="0.25"/>
    <row r="12" spans="1:7" ht="5.0999999999999996" customHeight="1" x14ac:dyDescent="0.25"/>
    <row r="13" spans="1:7" ht="53.25" customHeight="1" x14ac:dyDescent="0.25">
      <c r="A13" s="233" t="s">
        <v>274</v>
      </c>
      <c r="B13" s="234"/>
      <c r="C13" s="116" t="s">
        <v>293</v>
      </c>
      <c r="D13" s="102" t="s">
        <v>292</v>
      </c>
      <c r="E13" s="116" t="s">
        <v>295</v>
      </c>
    </row>
    <row r="14" spans="1:7" s="22" customFormat="1" ht="14.45" customHeight="1" x14ac:dyDescent="0.2">
      <c r="A14" s="112" t="s">
        <v>72</v>
      </c>
      <c r="B14" s="112" t="s">
        <v>73</v>
      </c>
      <c r="C14" s="120" t="s">
        <v>74</v>
      </c>
      <c r="D14" s="120" t="s">
        <v>75</v>
      </c>
      <c r="E14" s="120" t="s">
        <v>277</v>
      </c>
    </row>
    <row r="15" spans="1:7" ht="36" customHeight="1" x14ac:dyDescent="0.25">
      <c r="A15" s="43"/>
      <c r="B15" s="43" t="s">
        <v>65</v>
      </c>
      <c r="C15" s="48">
        <f t="shared" ref="C15:D17" si="0">C16</f>
        <v>2498040</v>
      </c>
      <c r="D15" s="48">
        <f t="shared" si="0"/>
        <v>1154403.9999999995</v>
      </c>
      <c r="E15" s="48">
        <f>D15/C15*100</f>
        <v>46.21239051416309</v>
      </c>
    </row>
    <row r="16" spans="1:7" ht="36" customHeight="1" x14ac:dyDescent="0.25">
      <c r="A16" s="43" t="s">
        <v>256</v>
      </c>
      <c r="B16" s="43" t="s">
        <v>257</v>
      </c>
      <c r="C16" s="48">
        <f t="shared" si="0"/>
        <v>2498040</v>
      </c>
      <c r="D16" s="48">
        <f t="shared" si="0"/>
        <v>1154403.9999999995</v>
      </c>
      <c r="E16" s="48">
        <f t="shared" ref="E16:E85" si="1">D16/C16*100</f>
        <v>46.21239051416309</v>
      </c>
    </row>
    <row r="17" spans="1:5" ht="36" customHeight="1" x14ac:dyDescent="0.25">
      <c r="A17" s="43" t="s">
        <v>258</v>
      </c>
      <c r="B17" s="43" t="s">
        <v>259</v>
      </c>
      <c r="C17" s="48">
        <f t="shared" si="0"/>
        <v>2498040</v>
      </c>
      <c r="D17" s="48">
        <f t="shared" si="0"/>
        <v>1154403.9999999995</v>
      </c>
      <c r="E17" s="48">
        <f t="shared" si="1"/>
        <v>46.21239051416309</v>
      </c>
    </row>
    <row r="18" spans="1:5" ht="39.6" customHeight="1" x14ac:dyDescent="0.25">
      <c r="A18" s="43" t="s">
        <v>260</v>
      </c>
      <c r="B18" s="43" t="s">
        <v>311</v>
      </c>
      <c r="C18" s="48">
        <f>C19+C51+C59+C68+C85+C107+C114+C119+C124+C129+C153+C160+C164+C172+C180</f>
        <v>2498040</v>
      </c>
      <c r="D18" s="48">
        <f>D19+D51+D59+D68+D85+D107+D114+D119+D124+D129+D153+D160+D164+D172+D180</f>
        <v>1154403.9999999995</v>
      </c>
      <c r="E18" s="48">
        <f t="shared" si="1"/>
        <v>46.21239051416309</v>
      </c>
    </row>
    <row r="19" spans="1:5" ht="37.15" customHeight="1" x14ac:dyDescent="0.25">
      <c r="A19" s="117" t="s">
        <v>261</v>
      </c>
      <c r="B19" s="118" t="s">
        <v>39</v>
      </c>
      <c r="C19" s="119">
        <f>C20+C23+C27+C34+C39+C44+C47</f>
        <v>1918800</v>
      </c>
      <c r="D19" s="119">
        <f>D20+D23+D27+D34+D39+D44+D47</f>
        <v>956167.79999999993</v>
      </c>
      <c r="E19" s="119">
        <f t="shared" si="1"/>
        <v>49.831550969355845</v>
      </c>
    </row>
    <row r="20" spans="1:5" ht="37.15" customHeight="1" x14ac:dyDescent="0.25">
      <c r="A20" s="44" t="s">
        <v>40</v>
      </c>
      <c r="B20" s="44" t="s">
        <v>41</v>
      </c>
      <c r="C20" s="49">
        <f>C21</f>
        <v>20000</v>
      </c>
      <c r="D20" s="49">
        <f>D21</f>
        <v>1452.6</v>
      </c>
      <c r="E20" s="49">
        <f t="shared" si="1"/>
        <v>7.2629999999999999</v>
      </c>
    </row>
    <row r="21" spans="1:5" ht="28.15" customHeight="1" x14ac:dyDescent="0.25">
      <c r="A21" s="44" t="s">
        <v>117</v>
      </c>
      <c r="B21" s="44" t="s">
        <v>14</v>
      </c>
      <c r="C21" s="49">
        <f>C22</f>
        <v>20000</v>
      </c>
      <c r="D21" s="49">
        <f>D22</f>
        <v>1452.6</v>
      </c>
      <c r="E21" s="49">
        <f t="shared" si="1"/>
        <v>7.2629999999999999</v>
      </c>
    </row>
    <row r="22" spans="1:5" ht="28.15" customHeight="1" x14ac:dyDescent="0.25">
      <c r="A22" s="44" t="s">
        <v>136</v>
      </c>
      <c r="B22" s="44" t="s">
        <v>22</v>
      </c>
      <c r="C22" s="49">
        <v>20000</v>
      </c>
      <c r="D22" s="49">
        <v>1452.6</v>
      </c>
      <c r="E22" s="49">
        <f t="shared" si="1"/>
        <v>7.2629999999999999</v>
      </c>
    </row>
    <row r="23" spans="1:5" ht="37.15" customHeight="1" x14ac:dyDescent="0.25">
      <c r="A23" s="169" t="s">
        <v>42</v>
      </c>
      <c r="B23" s="169" t="s">
        <v>43</v>
      </c>
      <c r="C23" s="170">
        <f>C24</f>
        <v>89800</v>
      </c>
      <c r="D23" s="170">
        <f>D24</f>
        <v>44061.11</v>
      </c>
      <c r="E23" s="170">
        <f t="shared" si="1"/>
        <v>49.065824053452118</v>
      </c>
    </row>
    <row r="24" spans="1:5" ht="28.15" customHeight="1" x14ac:dyDescent="0.25">
      <c r="A24" s="44" t="s">
        <v>117</v>
      </c>
      <c r="B24" s="44" t="s">
        <v>14</v>
      </c>
      <c r="C24" s="49">
        <f>C25+C26</f>
        <v>89800</v>
      </c>
      <c r="D24" s="49">
        <f>D25+D26</f>
        <v>44061.11</v>
      </c>
      <c r="E24" s="49">
        <f t="shared" si="1"/>
        <v>49.065824053452118</v>
      </c>
    </row>
    <row r="25" spans="1:5" ht="28.15" customHeight="1" x14ac:dyDescent="0.25">
      <c r="A25" s="44" t="s">
        <v>136</v>
      </c>
      <c r="B25" s="44" t="s">
        <v>22</v>
      </c>
      <c r="C25" s="49">
        <v>88800</v>
      </c>
      <c r="D25" s="49">
        <v>43164.49</v>
      </c>
      <c r="E25" s="49">
        <f t="shared" si="1"/>
        <v>48.60865990990991</v>
      </c>
    </row>
    <row r="26" spans="1:5" ht="28.15" customHeight="1" x14ac:dyDescent="0.25">
      <c r="A26" s="44" t="s">
        <v>196</v>
      </c>
      <c r="B26" s="44" t="s">
        <v>37</v>
      </c>
      <c r="C26" s="49">
        <v>1000</v>
      </c>
      <c r="D26" s="49">
        <v>896.62</v>
      </c>
      <c r="E26" s="49">
        <f t="shared" si="1"/>
        <v>89.661999999999992</v>
      </c>
    </row>
    <row r="27" spans="1:5" ht="37.15" customHeight="1" x14ac:dyDescent="0.25">
      <c r="A27" s="169" t="s">
        <v>44</v>
      </c>
      <c r="B27" s="169" t="s">
        <v>45</v>
      </c>
      <c r="C27" s="170">
        <f>C28+C32</f>
        <v>6600</v>
      </c>
      <c r="D27" s="170">
        <f>D28+D32</f>
        <v>1701.73</v>
      </c>
      <c r="E27" s="170">
        <f t="shared" si="1"/>
        <v>25.783787878787876</v>
      </c>
    </row>
    <row r="28" spans="1:5" ht="28.15" customHeight="1" x14ac:dyDescent="0.25">
      <c r="A28" s="44" t="s">
        <v>117</v>
      </c>
      <c r="B28" s="44" t="s">
        <v>14</v>
      </c>
      <c r="C28" s="49">
        <f>C29+C30+C31</f>
        <v>6600</v>
      </c>
      <c r="D28" s="49">
        <f>D29+D30+D31</f>
        <v>1701.73</v>
      </c>
      <c r="E28" s="49">
        <f t="shared" si="1"/>
        <v>25.783787878787876</v>
      </c>
    </row>
    <row r="29" spans="1:5" ht="28.15" customHeight="1" x14ac:dyDescent="0.25">
      <c r="A29" s="44" t="s">
        <v>118</v>
      </c>
      <c r="B29" s="44" t="s">
        <v>15</v>
      </c>
      <c r="C29" s="49">
        <v>0</v>
      </c>
      <c r="D29" s="49">
        <v>0</v>
      </c>
      <c r="E29" s="49">
        <v>0</v>
      </c>
    </row>
    <row r="30" spans="1:5" ht="28.15" customHeight="1" x14ac:dyDescent="0.25">
      <c r="A30" s="44" t="s">
        <v>136</v>
      </c>
      <c r="B30" s="44" t="s">
        <v>22</v>
      </c>
      <c r="C30" s="49">
        <v>6600</v>
      </c>
      <c r="D30" s="49">
        <v>1701.73</v>
      </c>
      <c r="E30" s="49">
        <f t="shared" si="1"/>
        <v>25.783787878787876</v>
      </c>
    </row>
    <row r="31" spans="1:5" ht="28.15" customHeight="1" x14ac:dyDescent="0.25">
      <c r="A31" s="44" t="s">
        <v>196</v>
      </c>
      <c r="B31" s="44" t="s">
        <v>37</v>
      </c>
      <c r="C31" s="49"/>
      <c r="D31" s="49"/>
      <c r="E31" s="49"/>
    </row>
    <row r="32" spans="1:5" ht="28.15" customHeight="1" x14ac:dyDescent="0.25">
      <c r="A32" s="44" t="s">
        <v>216</v>
      </c>
      <c r="B32" s="44" t="s">
        <v>16</v>
      </c>
      <c r="C32" s="49">
        <f>C33</f>
        <v>0</v>
      </c>
      <c r="D32" s="49">
        <f>D33</f>
        <v>0</v>
      </c>
      <c r="E32" s="49">
        <v>0</v>
      </c>
    </row>
    <row r="33" spans="1:5" ht="28.15" customHeight="1" x14ac:dyDescent="0.25">
      <c r="A33" s="44" t="s">
        <v>217</v>
      </c>
      <c r="B33" s="44" t="s">
        <v>32</v>
      </c>
      <c r="C33" s="49">
        <v>0</v>
      </c>
      <c r="D33" s="49">
        <v>0</v>
      </c>
      <c r="E33" s="49">
        <v>0</v>
      </c>
    </row>
    <row r="34" spans="1:5" ht="37.15" customHeight="1" x14ac:dyDescent="0.25">
      <c r="A34" s="169" t="s">
        <v>46</v>
      </c>
      <c r="B34" s="169" t="s">
        <v>47</v>
      </c>
      <c r="C34" s="170">
        <f>C35</f>
        <v>7000</v>
      </c>
      <c r="D34" s="170">
        <f>D35</f>
        <v>7563.7</v>
      </c>
      <c r="E34" s="170">
        <f t="shared" si="1"/>
        <v>108.05285714285715</v>
      </c>
    </row>
    <row r="35" spans="1:5" ht="28.15" customHeight="1" x14ac:dyDescent="0.25">
      <c r="A35" s="44" t="s">
        <v>117</v>
      </c>
      <c r="B35" s="44" t="s">
        <v>14</v>
      </c>
      <c r="C35" s="49">
        <f>C36+C37+C38</f>
        <v>7000</v>
      </c>
      <c r="D35" s="49">
        <f>D36+D37+D38</f>
        <v>7563.7</v>
      </c>
      <c r="E35" s="49">
        <f t="shared" si="1"/>
        <v>108.05285714285715</v>
      </c>
    </row>
    <row r="36" spans="1:5" ht="28.15" customHeight="1" x14ac:dyDescent="0.25">
      <c r="A36" s="44" t="s">
        <v>136</v>
      </c>
      <c r="B36" s="44" t="s">
        <v>22</v>
      </c>
      <c r="C36" s="49">
        <v>7000</v>
      </c>
      <c r="D36" s="49">
        <v>7563.7</v>
      </c>
      <c r="E36" s="49">
        <f t="shared" si="1"/>
        <v>108.05285714285715</v>
      </c>
    </row>
    <row r="37" spans="1:5" ht="28.15" customHeight="1" x14ac:dyDescent="0.25">
      <c r="A37" s="44" t="s">
        <v>196</v>
      </c>
      <c r="B37" s="44" t="s">
        <v>37</v>
      </c>
      <c r="C37" s="49"/>
      <c r="D37" s="49"/>
      <c r="E37" s="49"/>
    </row>
    <row r="38" spans="1:5" ht="37.15" customHeight="1" x14ac:dyDescent="0.25">
      <c r="A38" s="44" t="s">
        <v>205</v>
      </c>
      <c r="B38" s="44" t="s">
        <v>38</v>
      </c>
      <c r="C38" s="49"/>
      <c r="D38" s="49"/>
      <c r="E38" s="49"/>
    </row>
    <row r="39" spans="1:5" ht="37.15" customHeight="1" x14ac:dyDescent="0.25">
      <c r="A39" s="169" t="s">
        <v>48</v>
      </c>
      <c r="B39" s="169" t="s">
        <v>49</v>
      </c>
      <c r="C39" s="170">
        <f>C40</f>
        <v>1786400</v>
      </c>
      <c r="D39" s="170">
        <f>D40</f>
        <v>897162.25999999989</v>
      </c>
      <c r="E39" s="170">
        <f t="shared" si="1"/>
        <v>50.221801388266897</v>
      </c>
    </row>
    <row r="40" spans="1:5" ht="28.15" customHeight="1" x14ac:dyDescent="0.25">
      <c r="A40" s="44" t="s">
        <v>117</v>
      </c>
      <c r="B40" s="44" t="s">
        <v>14</v>
      </c>
      <c r="C40" s="49">
        <f>C41+C42+C43</f>
        <v>1786400</v>
      </c>
      <c r="D40" s="49">
        <f>D41+D42+D43</f>
        <v>897162.25999999989</v>
      </c>
      <c r="E40" s="49">
        <f t="shared" si="1"/>
        <v>50.221801388266897</v>
      </c>
    </row>
    <row r="41" spans="1:5" ht="28.15" customHeight="1" x14ac:dyDescent="0.25">
      <c r="A41" s="44" t="s">
        <v>118</v>
      </c>
      <c r="B41" s="44" t="s">
        <v>15</v>
      </c>
      <c r="C41" s="49">
        <v>1710600</v>
      </c>
      <c r="D41" s="49">
        <v>867870.09</v>
      </c>
      <c r="E41" s="49">
        <f t="shared" si="1"/>
        <v>50.734835145562961</v>
      </c>
    </row>
    <row r="42" spans="1:5" ht="28.15" customHeight="1" x14ac:dyDescent="0.25">
      <c r="A42" s="44" t="s">
        <v>136</v>
      </c>
      <c r="B42" s="44" t="s">
        <v>22</v>
      </c>
      <c r="C42" s="49">
        <v>60800</v>
      </c>
      <c r="D42" s="49">
        <v>23838.35</v>
      </c>
      <c r="E42" s="49">
        <f t="shared" si="1"/>
        <v>39.207812500000003</v>
      </c>
    </row>
    <row r="43" spans="1:5" ht="28.15" customHeight="1" x14ac:dyDescent="0.25">
      <c r="A43" s="44" t="s">
        <v>196</v>
      </c>
      <c r="B43" s="44" t="s">
        <v>37</v>
      </c>
      <c r="C43" s="49">
        <v>15000</v>
      </c>
      <c r="D43" s="49">
        <v>5453.82</v>
      </c>
      <c r="E43" s="49">
        <f t="shared" si="1"/>
        <v>36.358799999999995</v>
      </c>
    </row>
    <row r="44" spans="1:5" s="110" customFormat="1" ht="37.15" customHeight="1" x14ac:dyDescent="0.25">
      <c r="A44" s="169" t="s">
        <v>61</v>
      </c>
      <c r="B44" s="169" t="s">
        <v>62</v>
      </c>
      <c r="C44" s="170">
        <f>C45</f>
        <v>7000</v>
      </c>
      <c r="D44" s="170">
        <f>D45</f>
        <v>3146.4</v>
      </c>
      <c r="E44" s="170">
        <v>0</v>
      </c>
    </row>
    <row r="45" spans="1:5" s="110" customFormat="1" ht="28.15" customHeight="1" x14ac:dyDescent="0.25">
      <c r="A45" s="44" t="s">
        <v>117</v>
      </c>
      <c r="B45" s="44" t="s">
        <v>14</v>
      </c>
      <c r="C45" s="49">
        <f>C46</f>
        <v>7000</v>
      </c>
      <c r="D45" s="49">
        <f>D46</f>
        <v>3146.4</v>
      </c>
      <c r="E45" s="49">
        <v>0</v>
      </c>
    </row>
    <row r="46" spans="1:5" s="110" customFormat="1" ht="28.15" customHeight="1" x14ac:dyDescent="0.25">
      <c r="A46" s="44" t="s">
        <v>136</v>
      </c>
      <c r="B46" s="44" t="s">
        <v>22</v>
      </c>
      <c r="C46" s="49">
        <v>7000</v>
      </c>
      <c r="D46" s="49">
        <v>3146.4</v>
      </c>
      <c r="E46" s="49">
        <v>0</v>
      </c>
    </row>
    <row r="47" spans="1:5" ht="37.15" customHeight="1" x14ac:dyDescent="0.25">
      <c r="A47" s="169" t="s">
        <v>50</v>
      </c>
      <c r="B47" s="169" t="s">
        <v>51</v>
      </c>
      <c r="C47" s="170">
        <f>C48</f>
        <v>2000</v>
      </c>
      <c r="D47" s="170">
        <f>D48</f>
        <v>1080</v>
      </c>
      <c r="E47" s="170">
        <f t="shared" si="1"/>
        <v>54</v>
      </c>
    </row>
    <row r="48" spans="1:5" ht="28.15" customHeight="1" x14ac:dyDescent="0.25">
      <c r="A48" s="44" t="s">
        <v>117</v>
      </c>
      <c r="B48" s="44" t="s">
        <v>14</v>
      </c>
      <c r="C48" s="49">
        <f>C49+C50</f>
        <v>2000</v>
      </c>
      <c r="D48" s="49">
        <f>D49+D50</f>
        <v>1080</v>
      </c>
      <c r="E48" s="49">
        <f t="shared" si="1"/>
        <v>54</v>
      </c>
    </row>
    <row r="49" spans="1:5" ht="28.15" customHeight="1" x14ac:dyDescent="0.25">
      <c r="A49" s="44" t="s">
        <v>136</v>
      </c>
      <c r="B49" s="44" t="s">
        <v>22</v>
      </c>
      <c r="C49" s="49">
        <v>2000</v>
      </c>
      <c r="D49" s="49">
        <v>1080</v>
      </c>
      <c r="E49" s="49">
        <f t="shared" si="1"/>
        <v>54</v>
      </c>
    </row>
    <row r="50" spans="1:5" ht="39.6" customHeight="1" x14ac:dyDescent="0.25">
      <c r="A50" s="44" t="s">
        <v>205</v>
      </c>
      <c r="B50" s="44" t="s">
        <v>38</v>
      </c>
      <c r="C50" s="49">
        <v>0</v>
      </c>
      <c r="D50" s="49"/>
      <c r="E50" s="49"/>
    </row>
    <row r="51" spans="1:5" ht="39" customHeight="1" x14ac:dyDescent="0.25">
      <c r="A51" s="117" t="s">
        <v>262</v>
      </c>
      <c r="B51" s="118" t="s">
        <v>52</v>
      </c>
      <c r="C51" s="119">
        <f>C52+C56</f>
        <v>90600</v>
      </c>
      <c r="D51" s="119">
        <f>D52+D56</f>
        <v>55039.88</v>
      </c>
      <c r="E51" s="119">
        <f t="shared" si="1"/>
        <v>60.750419426048566</v>
      </c>
    </row>
    <row r="52" spans="1:5" ht="37.15" customHeight="1" x14ac:dyDescent="0.25">
      <c r="A52" s="44" t="s">
        <v>40</v>
      </c>
      <c r="B52" s="44" t="s">
        <v>41</v>
      </c>
      <c r="C52" s="49">
        <f>C53</f>
        <v>60600</v>
      </c>
      <c r="D52" s="49">
        <f>D53</f>
        <v>39187.019999999997</v>
      </c>
      <c r="E52" s="49">
        <f t="shared" si="1"/>
        <v>64.665049504950488</v>
      </c>
    </row>
    <row r="53" spans="1:5" ht="28.15" customHeight="1" x14ac:dyDescent="0.25">
      <c r="A53" s="44" t="s">
        <v>117</v>
      </c>
      <c r="B53" s="44" t="s">
        <v>14</v>
      </c>
      <c r="C53" s="49">
        <f>C54+C55</f>
        <v>60600</v>
      </c>
      <c r="D53" s="49">
        <f>D54+D55</f>
        <v>39187.019999999997</v>
      </c>
      <c r="E53" s="49">
        <f t="shared" si="1"/>
        <v>64.665049504950488</v>
      </c>
    </row>
    <row r="54" spans="1:5" ht="28.15" customHeight="1" x14ac:dyDescent="0.25">
      <c r="A54" s="44" t="s">
        <v>118</v>
      </c>
      <c r="B54" s="44" t="s">
        <v>15</v>
      </c>
      <c r="C54" s="49">
        <v>59800</v>
      </c>
      <c r="D54" s="49">
        <v>38642.559999999998</v>
      </c>
      <c r="E54" s="49">
        <f t="shared" si="1"/>
        <v>64.619665551839461</v>
      </c>
    </row>
    <row r="55" spans="1:5" ht="28.15" customHeight="1" x14ac:dyDescent="0.25">
      <c r="A55" s="44" t="s">
        <v>136</v>
      </c>
      <c r="B55" s="44" t="s">
        <v>22</v>
      </c>
      <c r="C55" s="49">
        <v>800</v>
      </c>
      <c r="D55" s="49">
        <v>544.46</v>
      </c>
      <c r="E55" s="49">
        <f t="shared" si="1"/>
        <v>68.057500000000005</v>
      </c>
    </row>
    <row r="56" spans="1:5" ht="37.15" customHeight="1" x14ac:dyDescent="0.25">
      <c r="A56" s="169" t="s">
        <v>46</v>
      </c>
      <c r="B56" s="169" t="s">
        <v>47</v>
      </c>
      <c r="C56" s="170">
        <f>C57</f>
        <v>30000</v>
      </c>
      <c r="D56" s="170">
        <f>D57</f>
        <v>15852.86</v>
      </c>
      <c r="E56" s="170">
        <f t="shared" si="1"/>
        <v>52.842866666666666</v>
      </c>
    </row>
    <row r="57" spans="1:5" ht="28.15" customHeight="1" x14ac:dyDescent="0.25">
      <c r="A57" s="44" t="s">
        <v>117</v>
      </c>
      <c r="B57" s="44" t="s">
        <v>14</v>
      </c>
      <c r="C57" s="49">
        <f>C58</f>
        <v>30000</v>
      </c>
      <c r="D57" s="49">
        <f>D58</f>
        <v>15852.86</v>
      </c>
      <c r="E57" s="49">
        <f t="shared" si="1"/>
        <v>52.842866666666666</v>
      </c>
    </row>
    <row r="58" spans="1:5" ht="28.15" customHeight="1" x14ac:dyDescent="0.25">
      <c r="A58" s="44" t="s">
        <v>118</v>
      </c>
      <c r="B58" s="44" t="s">
        <v>15</v>
      </c>
      <c r="C58" s="49">
        <v>30000</v>
      </c>
      <c r="D58" s="49">
        <v>15852.86</v>
      </c>
      <c r="E58" s="49">
        <f t="shared" si="1"/>
        <v>52.842866666666666</v>
      </c>
    </row>
    <row r="59" spans="1:5" ht="33.75" customHeight="1" x14ac:dyDescent="0.25">
      <c r="A59" s="117" t="s">
        <v>263</v>
      </c>
      <c r="B59" s="118" t="s">
        <v>53</v>
      </c>
      <c r="C59" s="119">
        <f>C60+C63</f>
        <v>98500</v>
      </c>
      <c r="D59" s="119">
        <f>D60+D63</f>
        <v>0</v>
      </c>
      <c r="E59" s="119">
        <f t="shared" si="1"/>
        <v>0</v>
      </c>
    </row>
    <row r="60" spans="1:5" ht="37.15" customHeight="1" x14ac:dyDescent="0.25">
      <c r="A60" s="44" t="s">
        <v>40</v>
      </c>
      <c r="B60" s="44" t="s">
        <v>41</v>
      </c>
      <c r="C60" s="49">
        <f>C61</f>
        <v>50500</v>
      </c>
      <c r="D60" s="49">
        <f>D61</f>
        <v>0</v>
      </c>
      <c r="E60" s="49">
        <f t="shared" si="1"/>
        <v>0</v>
      </c>
    </row>
    <row r="61" spans="1:5" ht="28.15" customHeight="1" x14ac:dyDescent="0.25">
      <c r="A61" s="44" t="s">
        <v>117</v>
      </c>
      <c r="B61" s="44" t="s">
        <v>14</v>
      </c>
      <c r="C61" s="49">
        <f>C62</f>
        <v>50500</v>
      </c>
      <c r="D61" s="49">
        <f>D62</f>
        <v>0</v>
      </c>
      <c r="E61" s="49">
        <f t="shared" si="1"/>
        <v>0</v>
      </c>
    </row>
    <row r="62" spans="1:5" ht="38.450000000000003" customHeight="1" x14ac:dyDescent="0.25">
      <c r="A62" s="44" t="s">
        <v>205</v>
      </c>
      <c r="B62" s="44" t="s">
        <v>38</v>
      </c>
      <c r="C62" s="49">
        <v>50500</v>
      </c>
      <c r="D62" s="49">
        <v>0</v>
      </c>
      <c r="E62" s="49">
        <f t="shared" si="1"/>
        <v>0</v>
      </c>
    </row>
    <row r="63" spans="1:5" ht="37.15" customHeight="1" x14ac:dyDescent="0.25">
      <c r="A63" s="44" t="s">
        <v>48</v>
      </c>
      <c r="B63" s="44" t="s">
        <v>49</v>
      </c>
      <c r="C63" s="49">
        <f>C64+C66</f>
        <v>48000</v>
      </c>
      <c r="D63" s="49">
        <f>D64+D66</f>
        <v>0</v>
      </c>
      <c r="E63" s="49">
        <f t="shared" si="1"/>
        <v>0</v>
      </c>
    </row>
    <row r="64" spans="1:5" ht="28.15" customHeight="1" x14ac:dyDescent="0.25">
      <c r="A64" s="44" t="s">
        <v>117</v>
      </c>
      <c r="B64" s="44" t="s">
        <v>14</v>
      </c>
      <c r="C64" s="49">
        <f>C65</f>
        <v>30000</v>
      </c>
      <c r="D64" s="49">
        <f>D65</f>
        <v>0</v>
      </c>
      <c r="E64" s="49">
        <f t="shared" si="1"/>
        <v>0</v>
      </c>
    </row>
    <row r="65" spans="1:5" ht="37.15" customHeight="1" x14ac:dyDescent="0.25">
      <c r="A65" s="44" t="s">
        <v>205</v>
      </c>
      <c r="B65" s="44" t="s">
        <v>38</v>
      </c>
      <c r="C65" s="49">
        <v>30000</v>
      </c>
      <c r="D65" s="49">
        <v>0</v>
      </c>
      <c r="E65" s="49">
        <f t="shared" si="1"/>
        <v>0</v>
      </c>
    </row>
    <row r="66" spans="1:5" ht="28.15" customHeight="1" x14ac:dyDescent="0.25">
      <c r="A66" s="44" t="s">
        <v>216</v>
      </c>
      <c r="B66" s="44" t="s">
        <v>16</v>
      </c>
      <c r="C66" s="49">
        <f>C67</f>
        <v>18000</v>
      </c>
      <c r="D66" s="49">
        <f>D67</f>
        <v>0</v>
      </c>
      <c r="E66" s="49">
        <f t="shared" si="1"/>
        <v>0</v>
      </c>
    </row>
    <row r="67" spans="1:5" ht="28.15" customHeight="1" x14ac:dyDescent="0.25">
      <c r="A67" s="44" t="s">
        <v>217</v>
      </c>
      <c r="B67" s="44" t="s">
        <v>32</v>
      </c>
      <c r="C67" s="49">
        <v>18000</v>
      </c>
      <c r="D67" s="49"/>
      <c r="E67" s="49">
        <f t="shared" si="1"/>
        <v>0</v>
      </c>
    </row>
    <row r="68" spans="1:5" ht="36.75" customHeight="1" x14ac:dyDescent="0.25">
      <c r="A68" s="117" t="s">
        <v>264</v>
      </c>
      <c r="B68" s="118" t="s">
        <v>54</v>
      </c>
      <c r="C68" s="119">
        <f>C69+C77+C80+C74</f>
        <v>189000</v>
      </c>
      <c r="D68" s="119">
        <f>D69+D77+D80</f>
        <v>87801.47</v>
      </c>
      <c r="E68" s="119">
        <f t="shared" si="1"/>
        <v>46.455804232804233</v>
      </c>
    </row>
    <row r="69" spans="1:5" ht="37.15" customHeight="1" x14ac:dyDescent="0.25">
      <c r="A69" s="169" t="s">
        <v>40</v>
      </c>
      <c r="B69" s="169" t="s">
        <v>41</v>
      </c>
      <c r="C69" s="170">
        <f>C70+C72</f>
        <v>26400</v>
      </c>
      <c r="D69" s="170">
        <f>D70+D72</f>
        <v>3666.3</v>
      </c>
      <c r="E69" s="170">
        <f t="shared" si="1"/>
        <v>13.887499999999999</v>
      </c>
    </row>
    <row r="70" spans="1:5" ht="28.15" customHeight="1" x14ac:dyDescent="0.25">
      <c r="A70" s="44" t="s">
        <v>117</v>
      </c>
      <c r="B70" s="44" t="s">
        <v>14</v>
      </c>
      <c r="C70" s="49">
        <f>C71</f>
        <v>24200</v>
      </c>
      <c r="D70" s="49">
        <f>D71</f>
        <v>3666.3</v>
      </c>
      <c r="E70" s="49">
        <f t="shared" si="1"/>
        <v>15.15</v>
      </c>
    </row>
    <row r="71" spans="1:5" ht="28.15" customHeight="1" x14ac:dyDescent="0.25">
      <c r="A71" s="44" t="s">
        <v>136</v>
      </c>
      <c r="B71" s="44" t="s">
        <v>22</v>
      </c>
      <c r="C71" s="49">
        <v>24200</v>
      </c>
      <c r="D71" s="49">
        <v>3666.3</v>
      </c>
      <c r="E71" s="49">
        <f t="shared" si="1"/>
        <v>15.15</v>
      </c>
    </row>
    <row r="72" spans="1:5" ht="28.15" customHeight="1" x14ac:dyDescent="0.25">
      <c r="A72" s="44" t="s">
        <v>216</v>
      </c>
      <c r="B72" s="44" t="s">
        <v>16</v>
      </c>
      <c r="C72" s="49">
        <f>C73</f>
        <v>2200</v>
      </c>
      <c r="D72" s="49">
        <f>D73</f>
        <v>0</v>
      </c>
      <c r="E72" s="49">
        <v>0</v>
      </c>
    </row>
    <row r="73" spans="1:5" ht="28.15" customHeight="1" x14ac:dyDescent="0.25">
      <c r="A73" s="44" t="s">
        <v>217</v>
      </c>
      <c r="B73" s="44" t="s">
        <v>32</v>
      </c>
      <c r="C73" s="49">
        <v>2200</v>
      </c>
      <c r="D73" s="49">
        <v>0</v>
      </c>
      <c r="E73" s="49">
        <v>0</v>
      </c>
    </row>
    <row r="74" spans="1:5" s="154" customFormat="1" ht="28.15" customHeight="1" x14ac:dyDescent="0.25">
      <c r="A74" s="169" t="s">
        <v>44</v>
      </c>
      <c r="B74" s="169" t="s">
        <v>45</v>
      </c>
      <c r="C74" s="170">
        <f>C75</f>
        <v>2000</v>
      </c>
      <c r="D74" s="170">
        <f>D75</f>
        <v>0</v>
      </c>
      <c r="E74" s="170">
        <f t="shared" ref="E74" si="2">D74/C74*100</f>
        <v>0</v>
      </c>
    </row>
    <row r="75" spans="1:5" s="154" customFormat="1" ht="28.15" customHeight="1" x14ac:dyDescent="0.25">
      <c r="A75" s="44">
        <v>3</v>
      </c>
      <c r="B75" s="44" t="s">
        <v>14</v>
      </c>
      <c r="C75" s="49">
        <f>C76</f>
        <v>2000</v>
      </c>
      <c r="D75" s="49">
        <v>0</v>
      </c>
      <c r="E75" s="49">
        <f t="shared" ref="E75:E76" si="3">E76</f>
        <v>12.341823529411764</v>
      </c>
    </row>
    <row r="76" spans="1:5" s="154" customFormat="1" ht="28.15" customHeight="1" x14ac:dyDescent="0.25">
      <c r="A76" s="44">
        <v>32</v>
      </c>
      <c r="B76" s="44" t="s">
        <v>22</v>
      </c>
      <c r="C76" s="49">
        <v>2000</v>
      </c>
      <c r="D76" s="49">
        <f>D75</f>
        <v>0</v>
      </c>
      <c r="E76" s="49">
        <f t="shared" si="3"/>
        <v>12.341823529411764</v>
      </c>
    </row>
    <row r="77" spans="1:5" ht="37.15" customHeight="1" x14ac:dyDescent="0.25">
      <c r="A77" s="169" t="s">
        <v>46</v>
      </c>
      <c r="B77" s="169" t="s">
        <v>47</v>
      </c>
      <c r="C77" s="170">
        <f>C78</f>
        <v>17000</v>
      </c>
      <c r="D77" s="170">
        <f>D78</f>
        <v>2098.11</v>
      </c>
      <c r="E77" s="170">
        <f t="shared" si="1"/>
        <v>12.341823529411764</v>
      </c>
    </row>
    <row r="78" spans="1:5" ht="28.15" customHeight="1" x14ac:dyDescent="0.25">
      <c r="A78" s="44" t="s">
        <v>117</v>
      </c>
      <c r="B78" s="44" t="s">
        <v>14</v>
      </c>
      <c r="C78" s="49">
        <f>C79</f>
        <v>17000</v>
      </c>
      <c r="D78" s="49">
        <f>D79</f>
        <v>2098.11</v>
      </c>
      <c r="E78" s="49">
        <f t="shared" si="1"/>
        <v>12.341823529411764</v>
      </c>
    </row>
    <row r="79" spans="1:5" ht="28.15" customHeight="1" x14ac:dyDescent="0.25">
      <c r="A79" s="44" t="s">
        <v>136</v>
      </c>
      <c r="B79" s="44" t="s">
        <v>22</v>
      </c>
      <c r="C79" s="49">
        <v>17000</v>
      </c>
      <c r="D79" s="49">
        <v>2098.11</v>
      </c>
      <c r="E79" s="49">
        <f t="shared" si="1"/>
        <v>12.341823529411764</v>
      </c>
    </row>
    <row r="80" spans="1:5" ht="37.15" customHeight="1" x14ac:dyDescent="0.25">
      <c r="A80" s="169" t="s">
        <v>48</v>
      </c>
      <c r="B80" s="169" t="s">
        <v>49</v>
      </c>
      <c r="C80" s="170">
        <f>C81+C83</f>
        <v>143600</v>
      </c>
      <c r="D80" s="170">
        <f>D81+D83</f>
        <v>82037.06</v>
      </c>
      <c r="E80" s="170">
        <f t="shared" si="1"/>
        <v>57.128871866295263</v>
      </c>
    </row>
    <row r="81" spans="1:5" ht="28.15" customHeight="1" x14ac:dyDescent="0.25">
      <c r="A81" s="44" t="s">
        <v>117</v>
      </c>
      <c r="B81" s="44" t="s">
        <v>14</v>
      </c>
      <c r="C81" s="49">
        <f>C82</f>
        <v>143600</v>
      </c>
      <c r="D81" s="49">
        <f>D82</f>
        <v>82037.06</v>
      </c>
      <c r="E81" s="49">
        <f t="shared" si="1"/>
        <v>57.128871866295263</v>
      </c>
    </row>
    <row r="82" spans="1:5" ht="28.15" customHeight="1" x14ac:dyDescent="0.25">
      <c r="A82" s="44" t="s">
        <v>136</v>
      </c>
      <c r="B82" s="44" t="s">
        <v>22</v>
      </c>
      <c r="C82" s="49">
        <v>143600</v>
      </c>
      <c r="D82" s="49">
        <v>82037.06</v>
      </c>
      <c r="E82" s="49">
        <f t="shared" si="1"/>
        <v>57.128871866295263</v>
      </c>
    </row>
    <row r="83" spans="1:5" ht="28.15" customHeight="1" x14ac:dyDescent="0.25">
      <c r="A83" s="44" t="s">
        <v>216</v>
      </c>
      <c r="B83" s="44" t="s">
        <v>16</v>
      </c>
      <c r="C83" s="49">
        <f>C84</f>
        <v>0</v>
      </c>
      <c r="D83" s="49">
        <f>D84</f>
        <v>0</v>
      </c>
      <c r="E83" s="49">
        <v>0</v>
      </c>
    </row>
    <row r="84" spans="1:5" ht="28.15" customHeight="1" x14ac:dyDescent="0.25">
      <c r="A84" s="44" t="s">
        <v>217</v>
      </c>
      <c r="B84" s="44" t="s">
        <v>32</v>
      </c>
      <c r="C84" s="49"/>
      <c r="D84" s="49"/>
      <c r="E84" s="49">
        <v>0</v>
      </c>
    </row>
    <row r="85" spans="1:5" ht="35.25" customHeight="1" x14ac:dyDescent="0.25">
      <c r="A85" s="117" t="s">
        <v>265</v>
      </c>
      <c r="B85" s="118" t="s">
        <v>55</v>
      </c>
      <c r="C85" s="119">
        <f>C86+C90+C95+C98+C101</f>
        <v>12000</v>
      </c>
      <c r="D85" s="119">
        <f>D86+D95+D90+D101+D104</f>
        <v>6433.99</v>
      </c>
      <c r="E85" s="119">
        <f t="shared" si="1"/>
        <v>53.616583333333331</v>
      </c>
    </row>
    <row r="86" spans="1:5" ht="37.15" customHeight="1" x14ac:dyDescent="0.25">
      <c r="A86" s="160" t="s">
        <v>40</v>
      </c>
      <c r="B86" s="160" t="s">
        <v>41</v>
      </c>
      <c r="C86" s="161">
        <f>C87</f>
        <v>6900</v>
      </c>
      <c r="D86" s="161">
        <f>D87</f>
        <v>0</v>
      </c>
      <c r="E86" s="161">
        <f t="shared" ref="E86:E163" si="4">D86/C86*100</f>
        <v>0</v>
      </c>
    </row>
    <row r="87" spans="1:5" ht="28.15" customHeight="1" x14ac:dyDescent="0.25">
      <c r="A87" s="44" t="s">
        <v>117</v>
      </c>
      <c r="B87" s="44" t="s">
        <v>14</v>
      </c>
      <c r="C87" s="49">
        <f>C88+C89</f>
        <v>6900</v>
      </c>
      <c r="D87" s="49">
        <f>D88+D89</f>
        <v>0</v>
      </c>
      <c r="E87" s="49">
        <f t="shared" si="4"/>
        <v>0</v>
      </c>
    </row>
    <row r="88" spans="1:5" ht="28.15" customHeight="1" x14ac:dyDescent="0.25">
      <c r="A88" s="44" t="s">
        <v>136</v>
      </c>
      <c r="B88" s="44" t="s">
        <v>22</v>
      </c>
      <c r="C88" s="49">
        <v>6300</v>
      </c>
      <c r="D88" s="49"/>
      <c r="E88" s="49">
        <f t="shared" si="4"/>
        <v>0</v>
      </c>
    </row>
    <row r="89" spans="1:5" ht="28.15" customHeight="1" x14ac:dyDescent="0.25">
      <c r="A89" s="44" t="s">
        <v>205</v>
      </c>
      <c r="B89" s="44" t="s">
        <v>38</v>
      </c>
      <c r="C89" s="49">
        <v>600</v>
      </c>
      <c r="D89" s="49"/>
      <c r="E89" s="49">
        <v>0</v>
      </c>
    </row>
    <row r="90" spans="1:5" s="154" customFormat="1" ht="28.15" customHeight="1" x14ac:dyDescent="0.25">
      <c r="A90" s="160" t="s">
        <v>44</v>
      </c>
      <c r="B90" s="160" t="s">
        <v>45</v>
      </c>
      <c r="C90" s="161">
        <f>C91</f>
        <v>100</v>
      </c>
      <c r="D90" s="161">
        <f>D91</f>
        <v>3205.99</v>
      </c>
      <c r="E90" s="161">
        <f t="shared" ref="E90" si="5">E91</f>
        <v>0</v>
      </c>
    </row>
    <row r="91" spans="1:5" s="154" customFormat="1" ht="28.15" customHeight="1" x14ac:dyDescent="0.25">
      <c r="A91" s="44">
        <v>3</v>
      </c>
      <c r="B91" s="44" t="s">
        <v>14</v>
      </c>
      <c r="C91" s="49">
        <f>C92+C93+C94</f>
        <v>100</v>
      </c>
      <c r="D91" s="49">
        <f>D92+D93+D94</f>
        <v>3205.99</v>
      </c>
      <c r="E91" s="49"/>
    </row>
    <row r="92" spans="1:5" s="154" customFormat="1" ht="28.15" customHeight="1" x14ac:dyDescent="0.25">
      <c r="A92" s="44">
        <v>31</v>
      </c>
      <c r="B92" s="44" t="s">
        <v>15</v>
      </c>
      <c r="C92" s="49">
        <v>0</v>
      </c>
      <c r="D92" s="49">
        <v>100</v>
      </c>
      <c r="E92" s="49"/>
    </row>
    <row r="93" spans="1:5" s="154" customFormat="1" ht="28.15" customHeight="1" x14ac:dyDescent="0.25">
      <c r="A93" s="44">
        <v>32</v>
      </c>
      <c r="B93" s="44" t="s">
        <v>22</v>
      </c>
      <c r="C93" s="49">
        <v>0</v>
      </c>
      <c r="D93" s="49">
        <v>2955.99</v>
      </c>
      <c r="E93" s="49"/>
    </row>
    <row r="94" spans="1:5" s="154" customFormat="1" ht="28.15" customHeight="1" x14ac:dyDescent="0.25">
      <c r="A94" s="44">
        <v>37</v>
      </c>
      <c r="B94" s="44" t="s">
        <v>38</v>
      </c>
      <c r="C94" s="49">
        <v>100</v>
      </c>
      <c r="D94" s="49">
        <v>150</v>
      </c>
      <c r="E94" s="49"/>
    </row>
    <row r="95" spans="1:5" ht="37.15" customHeight="1" x14ac:dyDescent="0.25">
      <c r="A95" s="160" t="s">
        <v>46</v>
      </c>
      <c r="B95" s="160" t="s">
        <v>47</v>
      </c>
      <c r="C95" s="161">
        <f>C96</f>
        <v>3000</v>
      </c>
      <c r="D95" s="161">
        <f>D96</f>
        <v>505</v>
      </c>
      <c r="E95" s="161">
        <f t="shared" si="4"/>
        <v>16.833333333333332</v>
      </c>
    </row>
    <row r="96" spans="1:5" ht="28.15" customHeight="1" x14ac:dyDescent="0.25">
      <c r="A96" s="44" t="s">
        <v>117</v>
      </c>
      <c r="B96" s="44" t="s">
        <v>14</v>
      </c>
      <c r="C96" s="49">
        <f>C97</f>
        <v>3000</v>
      </c>
      <c r="D96" s="49">
        <f>D97</f>
        <v>505</v>
      </c>
      <c r="E96" s="49">
        <f t="shared" si="4"/>
        <v>16.833333333333332</v>
      </c>
    </row>
    <row r="97" spans="1:5" ht="28.15" customHeight="1" x14ac:dyDescent="0.25">
      <c r="A97" s="44" t="s">
        <v>136</v>
      </c>
      <c r="B97" s="44" t="s">
        <v>22</v>
      </c>
      <c r="C97" s="49">
        <v>3000</v>
      </c>
      <c r="D97" s="49">
        <v>505</v>
      </c>
      <c r="E97" s="49">
        <f t="shared" si="4"/>
        <v>16.833333333333332</v>
      </c>
    </row>
    <row r="98" spans="1:5" s="154" customFormat="1" ht="28.15" customHeight="1" x14ac:dyDescent="0.25">
      <c r="A98" s="160" t="s">
        <v>48</v>
      </c>
      <c r="B98" s="160" t="s">
        <v>49</v>
      </c>
      <c r="C98" s="161">
        <f>C99</f>
        <v>2000</v>
      </c>
      <c r="D98" s="161">
        <v>0</v>
      </c>
      <c r="E98" s="49">
        <f t="shared" si="4"/>
        <v>0</v>
      </c>
    </row>
    <row r="99" spans="1:5" s="154" customFormat="1" ht="28.15" customHeight="1" x14ac:dyDescent="0.25">
      <c r="A99" s="44" t="s">
        <v>117</v>
      </c>
      <c r="B99" s="44" t="s">
        <v>14</v>
      </c>
      <c r="C99" s="49">
        <f>C100</f>
        <v>2000</v>
      </c>
      <c r="D99" s="49">
        <v>0</v>
      </c>
      <c r="E99" s="49">
        <f t="shared" si="4"/>
        <v>0</v>
      </c>
    </row>
    <row r="100" spans="1:5" s="154" customFormat="1" ht="28.15" customHeight="1" x14ac:dyDescent="0.25">
      <c r="A100" s="44" t="s">
        <v>136</v>
      </c>
      <c r="B100" s="44" t="s">
        <v>22</v>
      </c>
      <c r="C100" s="49">
        <v>2000</v>
      </c>
      <c r="D100" s="49">
        <v>0</v>
      </c>
      <c r="E100" s="49">
        <f t="shared" si="4"/>
        <v>0</v>
      </c>
    </row>
    <row r="101" spans="1:5" s="154" customFormat="1" ht="28.15" customHeight="1" x14ac:dyDescent="0.25">
      <c r="A101" s="169" t="s">
        <v>61</v>
      </c>
      <c r="B101" s="169" t="s">
        <v>62</v>
      </c>
      <c r="C101" s="170">
        <f>C102</f>
        <v>0</v>
      </c>
      <c r="D101" s="170">
        <f t="shared" ref="D101" si="6">D102</f>
        <v>2700</v>
      </c>
      <c r="E101" s="170"/>
    </row>
    <row r="102" spans="1:5" s="154" customFormat="1" ht="28.15" customHeight="1" x14ac:dyDescent="0.25">
      <c r="A102" s="44">
        <v>3</v>
      </c>
      <c r="B102" s="44" t="s">
        <v>14</v>
      </c>
      <c r="C102" s="49">
        <f>C103</f>
        <v>0</v>
      </c>
      <c r="D102" s="49">
        <f t="shared" ref="D102" si="7">D103</f>
        <v>2700</v>
      </c>
      <c r="E102" s="49"/>
    </row>
    <row r="103" spans="1:5" s="154" customFormat="1" ht="28.15" customHeight="1" x14ac:dyDescent="0.25">
      <c r="A103" s="44">
        <v>32</v>
      </c>
      <c r="B103" s="44" t="s">
        <v>22</v>
      </c>
      <c r="C103" s="49"/>
      <c r="D103" s="49">
        <v>2700</v>
      </c>
      <c r="E103" s="49"/>
    </row>
    <row r="104" spans="1:5" s="154" customFormat="1" ht="28.15" customHeight="1" x14ac:dyDescent="0.25">
      <c r="A104" s="169" t="s">
        <v>50</v>
      </c>
      <c r="B104" s="169" t="s">
        <v>51</v>
      </c>
      <c r="C104" s="170">
        <f>C105</f>
        <v>0</v>
      </c>
      <c r="D104" s="170">
        <f t="shared" ref="D104:E105" si="8">D105</f>
        <v>23</v>
      </c>
      <c r="E104" s="170">
        <f t="shared" si="8"/>
        <v>0</v>
      </c>
    </row>
    <row r="105" spans="1:5" s="154" customFormat="1" ht="28.15" customHeight="1" x14ac:dyDescent="0.25">
      <c r="A105" s="44">
        <v>3</v>
      </c>
      <c r="B105" s="44" t="s">
        <v>22</v>
      </c>
      <c r="C105" s="49">
        <f>C106</f>
        <v>0</v>
      </c>
      <c r="D105" s="49">
        <f t="shared" si="8"/>
        <v>23</v>
      </c>
      <c r="E105" s="49">
        <f t="shared" si="8"/>
        <v>0</v>
      </c>
    </row>
    <row r="106" spans="1:5" s="154" customFormat="1" ht="28.15" customHeight="1" x14ac:dyDescent="0.25">
      <c r="A106" s="44">
        <v>32</v>
      </c>
      <c r="B106" s="44" t="s">
        <v>51</v>
      </c>
      <c r="C106" s="49">
        <v>0</v>
      </c>
      <c r="D106" s="49">
        <v>23</v>
      </c>
      <c r="E106" s="49"/>
    </row>
    <row r="107" spans="1:5" ht="36" customHeight="1" x14ac:dyDescent="0.25">
      <c r="A107" s="117" t="s">
        <v>266</v>
      </c>
      <c r="B107" s="118" t="s">
        <v>56</v>
      </c>
      <c r="C107" s="119">
        <f>C108+C111</f>
        <v>7600</v>
      </c>
      <c r="D107" s="119">
        <f>D108+D111</f>
        <v>0</v>
      </c>
      <c r="E107" s="119">
        <f t="shared" si="4"/>
        <v>0</v>
      </c>
    </row>
    <row r="108" spans="1:5" ht="37.15" customHeight="1" x14ac:dyDescent="0.25">
      <c r="A108" s="44" t="s">
        <v>40</v>
      </c>
      <c r="B108" s="44" t="s">
        <v>41</v>
      </c>
      <c r="C108" s="49">
        <f>C109</f>
        <v>7600</v>
      </c>
      <c r="D108" s="49">
        <f>D109</f>
        <v>0</v>
      </c>
      <c r="E108" s="49">
        <f t="shared" si="4"/>
        <v>0</v>
      </c>
    </row>
    <row r="109" spans="1:5" ht="28.15" customHeight="1" x14ac:dyDescent="0.25">
      <c r="A109" s="44" t="s">
        <v>117</v>
      </c>
      <c r="B109" s="44" t="s">
        <v>14</v>
      </c>
      <c r="C109" s="49">
        <f>C110</f>
        <v>7600</v>
      </c>
      <c r="D109" s="49">
        <f>D110</f>
        <v>0</v>
      </c>
      <c r="E109" s="49">
        <f t="shared" si="4"/>
        <v>0</v>
      </c>
    </row>
    <row r="110" spans="1:5" ht="28.15" customHeight="1" x14ac:dyDescent="0.25">
      <c r="A110" s="44" t="s">
        <v>136</v>
      </c>
      <c r="B110" s="44" t="s">
        <v>22</v>
      </c>
      <c r="C110" s="49">
        <v>7600</v>
      </c>
      <c r="D110" s="49">
        <v>0</v>
      </c>
      <c r="E110" s="49">
        <f t="shared" si="4"/>
        <v>0</v>
      </c>
    </row>
    <row r="111" spans="1:5" ht="37.15" customHeight="1" x14ac:dyDescent="0.25">
      <c r="A111" s="44" t="s">
        <v>46</v>
      </c>
      <c r="B111" s="44" t="s">
        <v>47</v>
      </c>
      <c r="C111" s="49">
        <f>C112</f>
        <v>0</v>
      </c>
      <c r="D111" s="49">
        <f>D112</f>
        <v>0</v>
      </c>
      <c r="E111" s="49"/>
    </row>
    <row r="112" spans="1:5" ht="28.15" customHeight="1" x14ac:dyDescent="0.25">
      <c r="A112" s="44" t="s">
        <v>117</v>
      </c>
      <c r="B112" s="44" t="s">
        <v>14</v>
      </c>
      <c r="C112" s="49">
        <f>C113</f>
        <v>0</v>
      </c>
      <c r="D112" s="49">
        <f>D113</f>
        <v>0</v>
      </c>
      <c r="E112" s="49"/>
    </row>
    <row r="113" spans="1:5" ht="24.95" customHeight="1" x14ac:dyDescent="0.25">
      <c r="A113" s="44" t="s">
        <v>136</v>
      </c>
      <c r="B113" s="44" t="s">
        <v>22</v>
      </c>
      <c r="C113" s="49">
        <v>0</v>
      </c>
      <c r="D113" s="49">
        <v>0</v>
      </c>
      <c r="E113" s="49"/>
    </row>
    <row r="114" spans="1:5" ht="35.25" customHeight="1" x14ac:dyDescent="0.25">
      <c r="A114" s="117" t="s">
        <v>267</v>
      </c>
      <c r="B114" s="118" t="s">
        <v>57</v>
      </c>
      <c r="C114" s="119">
        <f>C115</f>
        <v>12000</v>
      </c>
      <c r="D114" s="119">
        <f>D115</f>
        <v>4951.47</v>
      </c>
      <c r="E114" s="119">
        <f t="shared" si="4"/>
        <v>41.262250000000002</v>
      </c>
    </row>
    <row r="115" spans="1:5" ht="37.15" customHeight="1" x14ac:dyDescent="0.25">
      <c r="A115" s="44" t="s">
        <v>40</v>
      </c>
      <c r="B115" s="44" t="s">
        <v>41</v>
      </c>
      <c r="C115" s="49">
        <f>C116</f>
        <v>12000</v>
      </c>
      <c r="D115" s="49">
        <f>D116</f>
        <v>4951.47</v>
      </c>
      <c r="E115" s="49">
        <f t="shared" si="4"/>
        <v>41.262250000000002</v>
      </c>
    </row>
    <row r="116" spans="1:5" ht="28.15" customHeight="1" x14ac:dyDescent="0.25">
      <c r="A116" s="44" t="s">
        <v>117</v>
      </c>
      <c r="B116" s="44" t="s">
        <v>14</v>
      </c>
      <c r="C116" s="49">
        <f>C117+C118</f>
        <v>12000</v>
      </c>
      <c r="D116" s="49">
        <f>D117+D118</f>
        <v>4951.47</v>
      </c>
      <c r="E116" s="49">
        <f t="shared" si="4"/>
        <v>41.262250000000002</v>
      </c>
    </row>
    <row r="117" spans="1:5" ht="28.15" customHeight="1" x14ac:dyDescent="0.25">
      <c r="A117" s="44" t="s">
        <v>118</v>
      </c>
      <c r="B117" s="44" t="s">
        <v>15</v>
      </c>
      <c r="C117" s="49">
        <v>12000</v>
      </c>
      <c r="D117" s="49">
        <v>4951.47</v>
      </c>
      <c r="E117" s="49">
        <f t="shared" si="4"/>
        <v>41.262250000000002</v>
      </c>
    </row>
    <row r="118" spans="1:5" ht="28.15" customHeight="1" x14ac:dyDescent="0.25">
      <c r="A118" s="44" t="s">
        <v>136</v>
      </c>
      <c r="B118" s="44" t="s">
        <v>22</v>
      </c>
      <c r="C118" s="49">
        <v>0</v>
      </c>
      <c r="D118" s="49"/>
      <c r="E118" s="49"/>
    </row>
    <row r="119" spans="1:5" ht="34.5" customHeight="1" x14ac:dyDescent="0.25">
      <c r="A119" s="117" t="s">
        <v>268</v>
      </c>
      <c r="B119" s="118" t="s">
        <v>58</v>
      </c>
      <c r="C119" s="119">
        <f>C120</f>
        <v>42100</v>
      </c>
      <c r="D119" s="119">
        <f>D120</f>
        <v>29884.9</v>
      </c>
      <c r="E119" s="119">
        <f t="shared" si="4"/>
        <v>70.985510688836101</v>
      </c>
    </row>
    <row r="120" spans="1:5" ht="37.15" customHeight="1" x14ac:dyDescent="0.25">
      <c r="A120" s="44" t="s">
        <v>40</v>
      </c>
      <c r="B120" s="44" t="s">
        <v>41</v>
      </c>
      <c r="C120" s="49">
        <f>C121</f>
        <v>42100</v>
      </c>
      <c r="D120" s="49">
        <f>D121</f>
        <v>29884.9</v>
      </c>
      <c r="E120" s="49">
        <f t="shared" si="4"/>
        <v>70.985510688836101</v>
      </c>
    </row>
    <row r="121" spans="1:5" ht="28.15" customHeight="1" x14ac:dyDescent="0.25">
      <c r="A121" s="44" t="s">
        <v>117</v>
      </c>
      <c r="B121" s="44" t="s">
        <v>14</v>
      </c>
      <c r="C121" s="49">
        <f>C122+C123</f>
        <v>42100</v>
      </c>
      <c r="D121" s="49">
        <f>D122+D123</f>
        <v>29884.9</v>
      </c>
      <c r="E121" s="49">
        <f t="shared" si="4"/>
        <v>70.985510688836101</v>
      </c>
    </row>
    <row r="122" spans="1:5" ht="28.15" customHeight="1" x14ac:dyDescent="0.25">
      <c r="A122" s="44" t="s">
        <v>118</v>
      </c>
      <c r="B122" s="44" t="s">
        <v>15</v>
      </c>
      <c r="C122" s="49">
        <v>22100</v>
      </c>
      <c r="D122" s="49">
        <v>21588.240000000002</v>
      </c>
      <c r="E122" s="49">
        <v>0</v>
      </c>
    </row>
    <row r="123" spans="1:5" ht="28.15" customHeight="1" x14ac:dyDescent="0.25">
      <c r="A123" s="44" t="s">
        <v>136</v>
      </c>
      <c r="B123" s="44" t="s">
        <v>22</v>
      </c>
      <c r="C123" s="49">
        <v>20000</v>
      </c>
      <c r="D123" s="49">
        <v>8296.66</v>
      </c>
      <c r="E123" s="49">
        <f t="shared" si="4"/>
        <v>41.4833</v>
      </c>
    </row>
    <row r="124" spans="1:5" s="110" customFormat="1" ht="34.5" customHeight="1" x14ac:dyDescent="0.25">
      <c r="A124" s="117" t="s">
        <v>283</v>
      </c>
      <c r="B124" s="118" t="s">
        <v>284</v>
      </c>
      <c r="C124" s="119">
        <f>C125</f>
        <v>0</v>
      </c>
      <c r="D124" s="119">
        <f>D125</f>
        <v>0</v>
      </c>
      <c r="E124" s="119">
        <v>0</v>
      </c>
    </row>
    <row r="125" spans="1:5" s="110" customFormat="1" ht="37.15" customHeight="1" x14ac:dyDescent="0.25">
      <c r="A125" s="44" t="s">
        <v>40</v>
      </c>
      <c r="B125" s="44" t="s">
        <v>41</v>
      </c>
      <c r="C125" s="49">
        <f>C126</f>
        <v>0</v>
      </c>
      <c r="D125" s="49">
        <f>D126</f>
        <v>0</v>
      </c>
      <c r="E125" s="49">
        <v>0</v>
      </c>
    </row>
    <row r="126" spans="1:5" s="110" customFormat="1" ht="28.15" customHeight="1" x14ac:dyDescent="0.25">
      <c r="A126" s="44" t="s">
        <v>117</v>
      </c>
      <c r="B126" s="44" t="s">
        <v>14</v>
      </c>
      <c r="C126" s="49">
        <f>C127+C128</f>
        <v>0</v>
      </c>
      <c r="D126" s="49">
        <f>D127+D128</f>
        <v>0</v>
      </c>
      <c r="E126" s="49">
        <v>0</v>
      </c>
    </row>
    <row r="127" spans="1:5" s="110" customFormat="1" ht="28.15" customHeight="1" x14ac:dyDescent="0.25">
      <c r="A127" s="44" t="s">
        <v>118</v>
      </c>
      <c r="B127" s="44" t="s">
        <v>15</v>
      </c>
      <c r="C127" s="49"/>
      <c r="D127" s="49"/>
      <c r="E127" s="49">
        <v>0</v>
      </c>
    </row>
    <row r="128" spans="1:5" s="110" customFormat="1" ht="28.15" customHeight="1" x14ac:dyDescent="0.25">
      <c r="A128" s="44" t="s">
        <v>136</v>
      </c>
      <c r="B128" s="44" t="s">
        <v>22</v>
      </c>
      <c r="C128" s="49"/>
      <c r="D128" s="49"/>
      <c r="E128" s="49">
        <v>0</v>
      </c>
    </row>
    <row r="129" spans="1:5" ht="39" customHeight="1" x14ac:dyDescent="0.25">
      <c r="A129" s="117" t="s">
        <v>269</v>
      </c>
      <c r="B129" s="118" t="s">
        <v>59</v>
      </c>
      <c r="C129" s="119">
        <f>C130+C135+C138+C141+C144+C147+C150</f>
        <v>125740</v>
      </c>
      <c r="D129" s="119">
        <f>D130+D135+D138+D144+D147</f>
        <v>11804.64</v>
      </c>
      <c r="E129" s="119">
        <f t="shared" si="4"/>
        <v>9.388134245268013</v>
      </c>
    </row>
    <row r="130" spans="1:5" ht="37.15" customHeight="1" x14ac:dyDescent="0.25">
      <c r="A130" s="160" t="s">
        <v>40</v>
      </c>
      <c r="B130" s="160" t="s">
        <v>41</v>
      </c>
      <c r="C130" s="161">
        <f>C131+C133</f>
        <v>100340</v>
      </c>
      <c r="D130" s="161">
        <f>D131+D133</f>
        <v>9804.15</v>
      </c>
      <c r="E130" s="161">
        <f t="shared" si="4"/>
        <v>9.7709288419374118</v>
      </c>
    </row>
    <row r="131" spans="1:5" ht="28.15" customHeight="1" x14ac:dyDescent="0.25">
      <c r="A131" s="44" t="s">
        <v>117</v>
      </c>
      <c r="B131" s="44" t="s">
        <v>14</v>
      </c>
      <c r="C131" s="49">
        <f>C132</f>
        <v>96900</v>
      </c>
      <c r="D131" s="49">
        <f>D132</f>
        <v>9786.25</v>
      </c>
      <c r="E131" s="49">
        <f t="shared" si="4"/>
        <v>10.099329205366358</v>
      </c>
    </row>
    <row r="132" spans="1:5" ht="28.15" customHeight="1" x14ac:dyDescent="0.25">
      <c r="A132" s="44" t="s">
        <v>136</v>
      </c>
      <c r="B132" s="44" t="s">
        <v>22</v>
      </c>
      <c r="C132" s="49">
        <v>96900</v>
      </c>
      <c r="D132" s="49">
        <v>9786.25</v>
      </c>
      <c r="E132" s="49">
        <f t="shared" si="4"/>
        <v>10.099329205366358</v>
      </c>
    </row>
    <row r="133" spans="1:5" ht="28.15" customHeight="1" x14ac:dyDescent="0.25">
      <c r="A133" s="44" t="s">
        <v>216</v>
      </c>
      <c r="B133" s="44" t="s">
        <v>16</v>
      </c>
      <c r="C133" s="49">
        <f>C134</f>
        <v>3440</v>
      </c>
      <c r="D133" s="49">
        <f>D134</f>
        <v>17.899999999999999</v>
      </c>
      <c r="E133" s="49">
        <f t="shared" si="4"/>
        <v>0.52034883720930236</v>
      </c>
    </row>
    <row r="134" spans="1:5" ht="28.15" customHeight="1" x14ac:dyDescent="0.25">
      <c r="A134" s="44" t="s">
        <v>217</v>
      </c>
      <c r="B134" s="44" t="s">
        <v>32</v>
      </c>
      <c r="C134" s="49">
        <v>3440</v>
      </c>
      <c r="D134" s="49">
        <v>17.899999999999999</v>
      </c>
      <c r="E134" s="49">
        <f t="shared" si="4"/>
        <v>0.52034883720930236</v>
      </c>
    </row>
    <row r="135" spans="1:5" ht="45" customHeight="1" x14ac:dyDescent="0.25">
      <c r="A135" s="160" t="s">
        <v>42</v>
      </c>
      <c r="B135" s="160" t="s">
        <v>43</v>
      </c>
      <c r="C135" s="161">
        <f>C136</f>
        <v>16600</v>
      </c>
      <c r="D135" s="161">
        <f>D136</f>
        <v>0</v>
      </c>
      <c r="E135" s="161">
        <f t="shared" si="4"/>
        <v>0</v>
      </c>
    </row>
    <row r="136" spans="1:5" ht="28.15" customHeight="1" x14ac:dyDescent="0.25">
      <c r="A136" s="44" t="s">
        <v>216</v>
      </c>
      <c r="B136" s="44" t="s">
        <v>16</v>
      </c>
      <c r="C136" s="49">
        <f>C137</f>
        <v>16600</v>
      </c>
      <c r="D136" s="49">
        <f>D137</f>
        <v>0</v>
      </c>
      <c r="E136" s="49">
        <f t="shared" si="4"/>
        <v>0</v>
      </c>
    </row>
    <row r="137" spans="1:5" ht="28.15" customHeight="1" x14ac:dyDescent="0.25">
      <c r="A137" s="44" t="s">
        <v>217</v>
      </c>
      <c r="B137" s="44" t="s">
        <v>32</v>
      </c>
      <c r="C137" s="49">
        <v>16600</v>
      </c>
      <c r="D137" s="49">
        <v>0</v>
      </c>
      <c r="E137" s="49">
        <f t="shared" si="4"/>
        <v>0</v>
      </c>
    </row>
    <row r="138" spans="1:5" ht="37.15" customHeight="1" x14ac:dyDescent="0.25">
      <c r="A138" s="160" t="s">
        <v>44</v>
      </c>
      <c r="B138" s="160" t="s">
        <v>45</v>
      </c>
      <c r="C138" s="161">
        <f>C139</f>
        <v>2500</v>
      </c>
      <c r="D138" s="161">
        <f>D139</f>
        <v>2000.49</v>
      </c>
      <c r="E138" s="161">
        <f t="shared" si="4"/>
        <v>80.019599999999997</v>
      </c>
    </row>
    <row r="139" spans="1:5" ht="28.15" customHeight="1" x14ac:dyDescent="0.25">
      <c r="A139" s="44" t="s">
        <v>216</v>
      </c>
      <c r="B139" s="44" t="s">
        <v>16</v>
      </c>
      <c r="C139" s="49">
        <f>C140</f>
        <v>2500</v>
      </c>
      <c r="D139" s="49">
        <f>D140</f>
        <v>2000.49</v>
      </c>
      <c r="E139" s="49">
        <f t="shared" si="4"/>
        <v>80.019599999999997</v>
      </c>
    </row>
    <row r="140" spans="1:5" ht="28.15" customHeight="1" x14ac:dyDescent="0.25">
      <c r="A140" s="44" t="s">
        <v>217</v>
      </c>
      <c r="B140" s="44" t="s">
        <v>32</v>
      </c>
      <c r="C140" s="49">
        <v>2500</v>
      </c>
      <c r="D140" s="49">
        <v>2000.49</v>
      </c>
      <c r="E140" s="49">
        <f t="shared" si="4"/>
        <v>80.019599999999997</v>
      </c>
    </row>
    <row r="141" spans="1:5" s="154" customFormat="1" ht="28.15" customHeight="1" x14ac:dyDescent="0.25">
      <c r="A141" s="160" t="s">
        <v>46</v>
      </c>
      <c r="B141" s="160" t="s">
        <v>47</v>
      </c>
      <c r="C141" s="161">
        <f>C142</f>
        <v>3000</v>
      </c>
      <c r="D141" s="161"/>
      <c r="E141" s="161"/>
    </row>
    <row r="142" spans="1:5" s="154" customFormat="1" ht="28.15" customHeight="1" x14ac:dyDescent="0.25">
      <c r="A142" s="44" t="s">
        <v>117</v>
      </c>
      <c r="B142" s="44" t="s">
        <v>14</v>
      </c>
      <c r="C142" s="49">
        <f>C143</f>
        <v>3000</v>
      </c>
      <c r="D142" s="49"/>
      <c r="E142" s="49"/>
    </row>
    <row r="143" spans="1:5" s="154" customFormat="1" ht="28.15" customHeight="1" x14ac:dyDescent="0.25">
      <c r="A143" s="44" t="s">
        <v>136</v>
      </c>
      <c r="B143" s="44" t="s">
        <v>22</v>
      </c>
      <c r="C143" s="49">
        <v>3000</v>
      </c>
      <c r="D143" s="49"/>
      <c r="E143" s="49"/>
    </row>
    <row r="144" spans="1:5" ht="37.15" customHeight="1" x14ac:dyDescent="0.25">
      <c r="A144" s="160" t="s">
        <v>48</v>
      </c>
      <c r="B144" s="160" t="s">
        <v>49</v>
      </c>
      <c r="C144" s="161">
        <f>C145</f>
        <v>0</v>
      </c>
      <c r="D144" s="161">
        <f>D145</f>
        <v>0</v>
      </c>
      <c r="E144" s="161"/>
    </row>
    <row r="145" spans="1:5" ht="28.15" customHeight="1" x14ac:dyDescent="0.25">
      <c r="A145" s="44" t="s">
        <v>216</v>
      </c>
      <c r="B145" s="44" t="s">
        <v>16</v>
      </c>
      <c r="C145" s="49">
        <f>C146</f>
        <v>0</v>
      </c>
      <c r="D145" s="49">
        <f>D146</f>
        <v>0</v>
      </c>
      <c r="E145" s="49"/>
    </row>
    <row r="146" spans="1:5" ht="28.15" customHeight="1" x14ac:dyDescent="0.25">
      <c r="A146" s="44" t="s">
        <v>217</v>
      </c>
      <c r="B146" s="44" t="s">
        <v>32</v>
      </c>
      <c r="C146" s="49">
        <v>0</v>
      </c>
      <c r="D146" s="49"/>
      <c r="E146" s="49"/>
    </row>
    <row r="147" spans="1:5" ht="37.15" customHeight="1" x14ac:dyDescent="0.25">
      <c r="A147" s="160" t="s">
        <v>50</v>
      </c>
      <c r="B147" s="160" t="s">
        <v>51</v>
      </c>
      <c r="C147" s="161">
        <f>C148</f>
        <v>3100</v>
      </c>
      <c r="D147" s="161">
        <f>D148</f>
        <v>0</v>
      </c>
      <c r="E147" s="161">
        <f t="shared" si="4"/>
        <v>0</v>
      </c>
    </row>
    <row r="148" spans="1:5" ht="28.15" customHeight="1" x14ac:dyDescent="0.25">
      <c r="A148" s="44" t="s">
        <v>216</v>
      </c>
      <c r="B148" s="44" t="s">
        <v>16</v>
      </c>
      <c r="C148" s="49">
        <f>C149</f>
        <v>3100</v>
      </c>
      <c r="D148" s="49">
        <f>D149</f>
        <v>0</v>
      </c>
      <c r="E148" s="49">
        <f t="shared" si="4"/>
        <v>0</v>
      </c>
    </row>
    <row r="149" spans="1:5" ht="28.15" customHeight="1" x14ac:dyDescent="0.25">
      <c r="A149" s="44" t="s">
        <v>217</v>
      </c>
      <c r="B149" s="44" t="s">
        <v>32</v>
      </c>
      <c r="C149" s="49">
        <v>3100</v>
      </c>
      <c r="D149" s="49"/>
      <c r="E149" s="49">
        <f t="shared" si="4"/>
        <v>0</v>
      </c>
    </row>
    <row r="150" spans="1:5" s="154" customFormat="1" ht="28.15" customHeight="1" x14ac:dyDescent="0.25">
      <c r="A150" s="160" t="s">
        <v>308</v>
      </c>
      <c r="B150" s="160" t="s">
        <v>306</v>
      </c>
      <c r="C150" s="161">
        <f>C151</f>
        <v>200</v>
      </c>
      <c r="D150" s="161"/>
      <c r="E150" s="161"/>
    </row>
    <row r="151" spans="1:5" s="154" customFormat="1" ht="28.15" customHeight="1" x14ac:dyDescent="0.25">
      <c r="A151" s="44">
        <v>4</v>
      </c>
      <c r="B151" s="44" t="s">
        <v>16</v>
      </c>
      <c r="C151" s="49">
        <f>C152</f>
        <v>200</v>
      </c>
      <c r="D151" s="49"/>
      <c r="E151" s="49"/>
    </row>
    <row r="152" spans="1:5" s="154" customFormat="1" ht="28.15" customHeight="1" x14ac:dyDescent="0.25">
      <c r="A152" s="44">
        <v>42</v>
      </c>
      <c r="B152" s="44" t="s">
        <v>32</v>
      </c>
      <c r="C152" s="49">
        <v>200</v>
      </c>
      <c r="D152" s="49"/>
      <c r="E152" s="49"/>
    </row>
    <row r="153" spans="1:5" ht="43.5" customHeight="1" x14ac:dyDescent="0.25">
      <c r="A153" s="117" t="s">
        <v>273</v>
      </c>
      <c r="B153" s="118" t="s">
        <v>60</v>
      </c>
      <c r="C153" s="119">
        <f>C154+C157</f>
        <v>300</v>
      </c>
      <c r="D153" s="119">
        <f>D154+D157</f>
        <v>0</v>
      </c>
      <c r="E153" s="119">
        <f t="shared" si="4"/>
        <v>0</v>
      </c>
    </row>
    <row r="154" spans="1:5" ht="37.15" customHeight="1" x14ac:dyDescent="0.25">
      <c r="A154" s="44" t="s">
        <v>48</v>
      </c>
      <c r="B154" s="44" t="s">
        <v>49</v>
      </c>
      <c r="C154" s="49">
        <f>C155</f>
        <v>300</v>
      </c>
      <c r="D154" s="49">
        <f>D155</f>
        <v>0</v>
      </c>
      <c r="E154" s="49">
        <f t="shared" si="4"/>
        <v>0</v>
      </c>
    </row>
    <row r="155" spans="1:5" ht="28.15" customHeight="1" x14ac:dyDescent="0.25">
      <c r="A155" s="44" t="s">
        <v>117</v>
      </c>
      <c r="B155" s="44" t="s">
        <v>14</v>
      </c>
      <c r="C155" s="49">
        <f>C156</f>
        <v>300</v>
      </c>
      <c r="D155" s="49">
        <f>D156</f>
        <v>0</v>
      </c>
      <c r="E155" s="49">
        <f t="shared" si="4"/>
        <v>0</v>
      </c>
    </row>
    <row r="156" spans="1:5" ht="28.15" customHeight="1" x14ac:dyDescent="0.25">
      <c r="A156" s="44" t="s">
        <v>136</v>
      </c>
      <c r="B156" s="44" t="s">
        <v>22</v>
      </c>
      <c r="C156" s="49">
        <v>300</v>
      </c>
      <c r="D156" s="49"/>
      <c r="E156" s="49">
        <f t="shared" si="4"/>
        <v>0</v>
      </c>
    </row>
    <row r="157" spans="1:5" ht="37.15" customHeight="1" x14ac:dyDescent="0.25">
      <c r="A157" s="44" t="s">
        <v>61</v>
      </c>
      <c r="B157" s="44" t="s">
        <v>62</v>
      </c>
      <c r="C157" s="49">
        <f>C158</f>
        <v>0</v>
      </c>
      <c r="D157" s="49">
        <f>D158</f>
        <v>0</v>
      </c>
      <c r="E157" s="49"/>
    </row>
    <row r="158" spans="1:5" ht="28.15" customHeight="1" x14ac:dyDescent="0.25">
      <c r="A158" s="44" t="s">
        <v>117</v>
      </c>
      <c r="B158" s="44" t="s">
        <v>14</v>
      </c>
      <c r="C158" s="49">
        <f>C159</f>
        <v>0</v>
      </c>
      <c r="D158" s="49">
        <f>D159</f>
        <v>0</v>
      </c>
      <c r="E158" s="49"/>
    </row>
    <row r="159" spans="1:5" ht="28.15" customHeight="1" x14ac:dyDescent="0.25">
      <c r="A159" s="44" t="s">
        <v>136</v>
      </c>
      <c r="B159" s="44" t="s">
        <v>22</v>
      </c>
      <c r="C159" s="49">
        <v>0</v>
      </c>
      <c r="D159" s="49"/>
      <c r="E159" s="49"/>
    </row>
    <row r="160" spans="1:5" ht="50.25" customHeight="1" x14ac:dyDescent="0.25">
      <c r="A160" s="117" t="s">
        <v>270</v>
      </c>
      <c r="B160" s="118" t="s">
        <v>63</v>
      </c>
      <c r="C160" s="119">
        <f t="shared" ref="C160:D162" si="9">C161</f>
        <v>1000</v>
      </c>
      <c r="D160" s="119">
        <f t="shared" si="9"/>
        <v>590.95000000000005</v>
      </c>
      <c r="E160" s="119">
        <f t="shared" si="4"/>
        <v>59.095000000000006</v>
      </c>
    </row>
    <row r="161" spans="1:5" ht="37.15" customHeight="1" x14ac:dyDescent="0.25">
      <c r="A161" s="44" t="s">
        <v>40</v>
      </c>
      <c r="B161" s="44" t="s">
        <v>41</v>
      </c>
      <c r="C161" s="49">
        <f t="shared" si="9"/>
        <v>1000</v>
      </c>
      <c r="D161" s="49">
        <f t="shared" si="9"/>
        <v>590.95000000000005</v>
      </c>
      <c r="E161" s="49">
        <f t="shared" si="4"/>
        <v>59.095000000000006</v>
      </c>
    </row>
    <row r="162" spans="1:5" ht="28.15" customHeight="1" x14ac:dyDescent="0.25">
      <c r="A162" s="44" t="s">
        <v>117</v>
      </c>
      <c r="B162" s="44" t="s">
        <v>14</v>
      </c>
      <c r="C162" s="49">
        <f t="shared" si="9"/>
        <v>1000</v>
      </c>
      <c r="D162" s="49">
        <f t="shared" si="9"/>
        <v>590.95000000000005</v>
      </c>
      <c r="E162" s="49">
        <f t="shared" si="4"/>
        <v>59.095000000000006</v>
      </c>
    </row>
    <row r="163" spans="1:5" ht="28.15" customHeight="1" x14ac:dyDescent="0.25">
      <c r="A163" s="44" t="s">
        <v>136</v>
      </c>
      <c r="B163" s="44" t="s">
        <v>22</v>
      </c>
      <c r="C163" s="49">
        <v>1000</v>
      </c>
      <c r="D163" s="49">
        <v>590.95000000000005</v>
      </c>
      <c r="E163" s="49">
        <f t="shared" si="4"/>
        <v>59.095000000000006</v>
      </c>
    </row>
    <row r="164" spans="1:5" ht="60.75" customHeight="1" x14ac:dyDescent="0.25">
      <c r="A164" s="117" t="s">
        <v>271</v>
      </c>
      <c r="B164" s="118" t="s">
        <v>64</v>
      </c>
      <c r="C164" s="119">
        <f>C165+C168</f>
        <v>0</v>
      </c>
      <c r="D164" s="119">
        <f>D165+D168</f>
        <v>0</v>
      </c>
      <c r="E164" s="119"/>
    </row>
    <row r="165" spans="1:5" ht="37.15" customHeight="1" x14ac:dyDescent="0.25">
      <c r="A165" s="44" t="s">
        <v>40</v>
      </c>
      <c r="B165" s="44" t="s">
        <v>41</v>
      </c>
      <c r="C165" s="49">
        <f>C166</f>
        <v>0</v>
      </c>
      <c r="D165" s="49">
        <f>D166</f>
        <v>0</v>
      </c>
      <c r="E165" s="49"/>
    </row>
    <row r="166" spans="1:5" ht="28.15" customHeight="1" x14ac:dyDescent="0.25">
      <c r="A166" s="44" t="s">
        <v>117</v>
      </c>
      <c r="B166" s="44" t="s">
        <v>14</v>
      </c>
      <c r="C166" s="49">
        <f>C167</f>
        <v>0</v>
      </c>
      <c r="D166" s="49">
        <f>D167</f>
        <v>0</v>
      </c>
      <c r="E166" s="49"/>
    </row>
    <row r="167" spans="1:5" ht="28.15" customHeight="1" x14ac:dyDescent="0.25">
      <c r="A167" s="44" t="s">
        <v>118</v>
      </c>
      <c r="B167" s="44" t="s">
        <v>15</v>
      </c>
      <c r="C167" s="49"/>
      <c r="D167" s="49"/>
      <c r="E167" s="49"/>
    </row>
    <row r="168" spans="1:5" ht="37.15" customHeight="1" x14ac:dyDescent="0.25">
      <c r="A168" s="44" t="s">
        <v>61</v>
      </c>
      <c r="B168" s="44" t="s">
        <v>62</v>
      </c>
      <c r="C168" s="49">
        <f>C169</f>
        <v>0</v>
      </c>
      <c r="D168" s="49">
        <f>D169</f>
        <v>0</v>
      </c>
      <c r="E168" s="49"/>
    </row>
    <row r="169" spans="1:5" ht="28.15" customHeight="1" x14ac:dyDescent="0.25">
      <c r="A169" s="44" t="s">
        <v>117</v>
      </c>
      <c r="B169" s="44" t="s">
        <v>14</v>
      </c>
      <c r="C169" s="49">
        <f>C170+C171</f>
        <v>0</v>
      </c>
      <c r="D169" s="49">
        <f>D170+D171</f>
        <v>0</v>
      </c>
      <c r="E169" s="49"/>
    </row>
    <row r="170" spans="1:5" ht="28.15" customHeight="1" x14ac:dyDescent="0.25">
      <c r="A170" s="44" t="s">
        <v>118</v>
      </c>
      <c r="B170" s="44" t="s">
        <v>15</v>
      </c>
      <c r="C170" s="49"/>
      <c r="D170" s="49"/>
      <c r="E170" s="49"/>
    </row>
    <row r="171" spans="1:5" ht="28.15" customHeight="1" x14ac:dyDescent="0.25">
      <c r="A171" s="44" t="s">
        <v>136</v>
      </c>
      <c r="B171" s="44" t="s">
        <v>22</v>
      </c>
      <c r="C171" s="49"/>
      <c r="D171" s="49"/>
      <c r="E171" s="49"/>
    </row>
    <row r="172" spans="1:5" ht="36.75" customHeight="1" x14ac:dyDescent="0.25">
      <c r="A172" s="117" t="s">
        <v>272</v>
      </c>
      <c r="B172" s="118" t="s">
        <v>68</v>
      </c>
      <c r="C172" s="119">
        <f>C173+C176</f>
        <v>400</v>
      </c>
      <c r="D172" s="119">
        <f>D173+D176</f>
        <v>1728.9</v>
      </c>
      <c r="E172" s="119">
        <f t="shared" ref="E172:E179" si="10">D172/C172*100</f>
        <v>432.22500000000002</v>
      </c>
    </row>
    <row r="173" spans="1:5" ht="37.15" customHeight="1" x14ac:dyDescent="0.25">
      <c r="A173" s="44" t="s">
        <v>40</v>
      </c>
      <c r="B173" s="44" t="s">
        <v>41</v>
      </c>
      <c r="C173" s="49">
        <f>C174</f>
        <v>400</v>
      </c>
      <c r="D173" s="49">
        <f>D174</f>
        <v>396.98</v>
      </c>
      <c r="E173" s="49">
        <f t="shared" si="10"/>
        <v>99.245000000000005</v>
      </c>
    </row>
    <row r="174" spans="1:5" ht="28.15" customHeight="1" x14ac:dyDescent="0.25">
      <c r="A174" s="44" t="s">
        <v>117</v>
      </c>
      <c r="B174" s="44" t="s">
        <v>14</v>
      </c>
      <c r="C174" s="49">
        <f>C175</f>
        <v>400</v>
      </c>
      <c r="D174" s="49">
        <f>D175</f>
        <v>396.98</v>
      </c>
      <c r="E174" s="49">
        <f t="shared" si="10"/>
        <v>99.245000000000005</v>
      </c>
    </row>
    <row r="175" spans="1:5" ht="28.15" customHeight="1" x14ac:dyDescent="0.25">
      <c r="A175" s="44" t="s">
        <v>212</v>
      </c>
      <c r="B175" s="44" t="s">
        <v>67</v>
      </c>
      <c r="C175" s="49">
        <v>400</v>
      </c>
      <c r="D175" s="49">
        <v>396.98</v>
      </c>
      <c r="E175" s="49">
        <f t="shared" si="10"/>
        <v>99.245000000000005</v>
      </c>
    </row>
    <row r="176" spans="1:5" ht="37.15" customHeight="1" x14ac:dyDescent="0.25">
      <c r="A176" s="44" t="s">
        <v>48</v>
      </c>
      <c r="B176" s="44" t="s">
        <v>49</v>
      </c>
      <c r="C176" s="49">
        <f>C177</f>
        <v>0</v>
      </c>
      <c r="D176" s="49">
        <f>D177</f>
        <v>1331.92</v>
      </c>
      <c r="E176" s="49"/>
    </row>
    <row r="177" spans="1:5" ht="24.95" customHeight="1" x14ac:dyDescent="0.25">
      <c r="A177" s="44" t="s">
        <v>117</v>
      </c>
      <c r="B177" s="44" t="s">
        <v>14</v>
      </c>
      <c r="C177" s="49">
        <f>C178</f>
        <v>0</v>
      </c>
      <c r="D177" s="49">
        <f>D178</f>
        <v>1331.92</v>
      </c>
      <c r="E177" s="49"/>
    </row>
    <row r="178" spans="1:5" ht="28.15" customHeight="1" x14ac:dyDescent="0.25">
      <c r="A178" s="44" t="s">
        <v>212</v>
      </c>
      <c r="B178" s="44" t="s">
        <v>67</v>
      </c>
      <c r="C178" s="49">
        <v>0</v>
      </c>
      <c r="D178" s="49">
        <v>1331.92</v>
      </c>
      <c r="E178" s="49"/>
    </row>
    <row r="179" spans="1:5" ht="24.95" hidden="1" customHeight="1" x14ac:dyDescent="0.25">
      <c r="E179" s="50" t="e">
        <f t="shared" si="10"/>
        <v>#DIV/0!</v>
      </c>
    </row>
    <row r="180" spans="1:5" ht="52.15" customHeight="1" x14ac:dyDescent="0.25">
      <c r="A180" s="117" t="s">
        <v>285</v>
      </c>
      <c r="B180" s="118" t="s">
        <v>286</v>
      </c>
      <c r="C180" s="119">
        <f>C181+C184</f>
        <v>0</v>
      </c>
      <c r="D180" s="119">
        <f>D181+D184</f>
        <v>0</v>
      </c>
      <c r="E180" s="119"/>
    </row>
    <row r="181" spans="1:5" ht="37.15" customHeight="1" x14ac:dyDescent="0.25">
      <c r="A181" s="44" t="s">
        <v>40</v>
      </c>
      <c r="B181" s="44" t="s">
        <v>41</v>
      </c>
      <c r="C181" s="49">
        <f>C182</f>
        <v>0</v>
      </c>
      <c r="D181" s="49">
        <f>D182</f>
        <v>0</v>
      </c>
      <c r="E181" s="49"/>
    </row>
    <row r="182" spans="1:5" ht="28.15" customHeight="1" x14ac:dyDescent="0.25">
      <c r="A182" s="44" t="s">
        <v>117</v>
      </c>
      <c r="B182" s="44" t="s">
        <v>14</v>
      </c>
      <c r="C182" s="49">
        <f>C183</f>
        <v>0</v>
      </c>
      <c r="D182" s="49">
        <f>D183</f>
        <v>0</v>
      </c>
      <c r="E182" s="49"/>
    </row>
    <row r="183" spans="1:5" ht="28.15" customHeight="1" x14ac:dyDescent="0.25">
      <c r="A183" s="44" t="s">
        <v>118</v>
      </c>
      <c r="B183" s="44" t="s">
        <v>15</v>
      </c>
      <c r="C183" s="49"/>
      <c r="D183" s="49">
        <v>0</v>
      </c>
      <c r="E183" s="49"/>
    </row>
    <row r="184" spans="1:5" ht="37.15" customHeight="1" x14ac:dyDescent="0.25">
      <c r="A184" s="44" t="s">
        <v>61</v>
      </c>
      <c r="B184" s="44" t="s">
        <v>62</v>
      </c>
      <c r="C184" s="49">
        <f>C185</f>
        <v>0</v>
      </c>
      <c r="D184" s="49">
        <f>D185</f>
        <v>0</v>
      </c>
      <c r="E184" s="49"/>
    </row>
    <row r="185" spans="1:5" ht="28.15" customHeight="1" x14ac:dyDescent="0.25">
      <c r="A185" s="44" t="s">
        <v>117</v>
      </c>
      <c r="B185" s="44" t="s">
        <v>14</v>
      </c>
      <c r="C185" s="49">
        <f>C186+C187</f>
        <v>0</v>
      </c>
      <c r="D185" s="49">
        <f>D186+D187</f>
        <v>0</v>
      </c>
      <c r="E185" s="49"/>
    </row>
    <row r="186" spans="1:5" ht="28.15" customHeight="1" x14ac:dyDescent="0.25">
      <c r="A186" s="44" t="s">
        <v>118</v>
      </c>
      <c r="B186" s="44" t="s">
        <v>15</v>
      </c>
      <c r="C186" s="49"/>
      <c r="D186" s="49"/>
      <c r="E186" s="49"/>
    </row>
    <row r="187" spans="1:5" ht="28.15" customHeight="1" x14ac:dyDescent="0.25">
      <c r="A187" s="44" t="s">
        <v>136</v>
      </c>
      <c r="B187" s="44" t="s">
        <v>22</v>
      </c>
      <c r="C187" s="49"/>
      <c r="D187" s="49"/>
      <c r="E187" s="49"/>
    </row>
  </sheetData>
  <mergeCells count="5">
    <mergeCell ref="D7:E7"/>
    <mergeCell ref="A4:E4"/>
    <mergeCell ref="A6:E6"/>
    <mergeCell ref="A2:E2"/>
    <mergeCell ref="A13:B13"/>
  </mergeCells>
  <pageMargins left="0.7" right="0.7" top="0.75" bottom="0.75" header="0.3" footer="0.3"/>
  <pageSetup paperSize="9" scale="90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N8" sqref="N8"/>
    </sheetView>
  </sheetViews>
  <sheetFormatPr defaultColWidth="8.85546875" defaultRowHeight="15" x14ac:dyDescent="0.25"/>
  <cols>
    <col min="1" max="16384" width="8.85546875" style="9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A121" workbookViewId="0">
      <selection activeCell="J143" sqref="J143"/>
    </sheetView>
  </sheetViews>
  <sheetFormatPr defaultColWidth="8.85546875" defaultRowHeight="15" x14ac:dyDescent="0.25"/>
  <cols>
    <col min="1" max="16384" width="8.85546875" style="11"/>
  </cols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Račun prihoda i rashoda (EK) </vt:lpstr>
      <vt:lpstr> Račun prihoda i rashoda (IF)</vt:lpstr>
      <vt:lpstr>Rashodi prema funkcijskoj kl</vt:lpstr>
      <vt:lpstr>Račun financiranja</vt:lpstr>
      <vt:lpstr>Posebni dio organizacijska kl.</vt:lpstr>
      <vt:lpstr>Posebni dio programska kl.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Nikolina Perić</cp:lastModifiedBy>
  <cp:lastPrinted>2025-07-23T07:23:08Z</cp:lastPrinted>
  <dcterms:created xsi:type="dcterms:W3CDTF">2022-08-12T12:51:27Z</dcterms:created>
  <dcterms:modified xsi:type="dcterms:W3CDTF">2025-07-23T07:24:58Z</dcterms:modified>
</cp:coreProperties>
</file>